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slicerCaches/slicerCache1.xml" ContentType="application/vnd.ms-excel.slicerCache+xml"/>
  <Override PartName="/xl/slicerCaches/slicerCache2.xml" ContentType="application/vnd.ms-excel.slicerCache+xml"/>
  <Override PartName="/xl/slicerCaches/slicerCache3.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tables/table1.xml" ContentType="application/vnd.openxmlformats-officedocument.spreadsheetml.table+xml"/>
  <Override PartName="/xl/slicers/slicer1.xml" ContentType="application/vnd.ms-excel.slicer+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Wim\Website\xlwdfiles\"/>
    </mc:Choice>
  </mc:AlternateContent>
  <bookViews>
    <workbookView showHorizontalScroll="0" showSheetTabs="0" xWindow="-15" yWindow="6390" windowWidth="28830" windowHeight="6450"/>
  </bookViews>
  <sheets>
    <sheet name="WC_2014" sheetId="1" r:id="rId1"/>
  </sheets>
  <definedNames>
    <definedName name="Slicer_Date">#N/A</definedName>
    <definedName name="Slicer_Location">#N/A</definedName>
    <definedName name="Slicer_Stage">#N/A</definedName>
    <definedName name="TimeZone_Offset">WC_2014!$K$38</definedName>
  </definedNames>
  <calcPr calcId="152511" concurrentCalc="0"/>
  <extLst>
    <ext xmlns:x14="http://schemas.microsoft.com/office/spreadsheetml/2009/9/main" uri="{79F54976-1DA5-4618-B147-4CDE4B953A38}">
      <x14:workbookPr/>
    </ext>
    <ext xmlns:x15="http://schemas.microsoft.com/office/spreadsheetml/2010/11/main" uri="{46BE6895-7355-4a93-B00E-2C351335B9C9}">
      <x15:slicerCaches xmlns:x14="http://schemas.microsoft.com/office/spreadsheetml/2009/9/main">
        <x14:slicerCache r:id="rId2"/>
        <x14:slicerCache r:id="rId3"/>
        <x14:slicerCache r:id="rId4"/>
      </x15:slicerCaches>
    </ext>
  </extLst>
</workbook>
</file>

<file path=xl/calcChain.xml><?xml version="1.0" encoding="utf-8"?>
<calcChain xmlns="http://schemas.openxmlformats.org/spreadsheetml/2006/main">
  <c r="K38" i="1" l="1"/>
  <c r="B2" i="1"/>
  <c r="B3" i="1"/>
  <c r="B4" i="1"/>
  <c r="B5" i="1"/>
  <c r="B6" i="1"/>
  <c r="B7" i="1"/>
  <c r="B8" i="1"/>
  <c r="B9" i="1"/>
  <c r="B10" i="1"/>
  <c r="B11" i="1"/>
  <c r="B12" i="1"/>
  <c r="B13" i="1"/>
  <c r="B14" i="1"/>
  <c r="B15" i="1"/>
  <c r="B16" i="1"/>
  <c r="B17" i="1"/>
  <c r="B18" i="1"/>
  <c r="B19" i="1"/>
  <c r="B20" i="1"/>
  <c r="B21" i="1"/>
  <c r="B22" i="1"/>
  <c r="B23" i="1"/>
  <c r="B24" i="1"/>
  <c r="B25" i="1"/>
  <c r="B26" i="1"/>
  <c r="B27" i="1"/>
  <c r="B28" i="1"/>
  <c r="B29" i="1"/>
  <c r="B30" i="1"/>
  <c r="B31" i="1"/>
  <c r="B32" i="1"/>
  <c r="B33" i="1"/>
  <c r="B34" i="1"/>
  <c r="B35" i="1"/>
  <c r="B36" i="1"/>
  <c r="B37" i="1"/>
  <c r="B38" i="1"/>
  <c r="B39" i="1"/>
  <c r="B40" i="1"/>
  <c r="B41" i="1"/>
  <c r="B42" i="1"/>
  <c r="B43" i="1"/>
  <c r="B44" i="1"/>
  <c r="B45" i="1"/>
  <c r="B46" i="1"/>
  <c r="B47" i="1"/>
  <c r="B48" i="1"/>
  <c r="B49" i="1"/>
  <c r="B50" i="1"/>
  <c r="B51" i="1"/>
  <c r="B52" i="1"/>
  <c r="B53" i="1"/>
  <c r="B54" i="1"/>
  <c r="B55" i="1"/>
  <c r="B56" i="1"/>
  <c r="B57" i="1"/>
  <c r="B58" i="1"/>
  <c r="B59" i="1"/>
  <c r="B60" i="1"/>
  <c r="B61" i="1"/>
  <c r="B62" i="1"/>
  <c r="B63" i="1"/>
  <c r="B64" i="1"/>
  <c r="B65" i="1"/>
  <c r="C3" i="1"/>
  <c r="C4" i="1"/>
  <c r="C5" i="1"/>
  <c r="C6" i="1"/>
  <c r="C7" i="1"/>
  <c r="C8" i="1"/>
  <c r="C9" i="1"/>
  <c r="C10" i="1"/>
  <c r="C11" i="1"/>
  <c r="C12" i="1"/>
  <c r="C13" i="1"/>
  <c r="C14" i="1"/>
  <c r="C15" i="1"/>
  <c r="C16" i="1"/>
  <c r="C17" i="1"/>
  <c r="C18" i="1"/>
  <c r="C19" i="1"/>
  <c r="C20" i="1"/>
  <c r="C21" i="1"/>
  <c r="C22" i="1"/>
  <c r="C23" i="1"/>
  <c r="C24" i="1"/>
  <c r="C25" i="1"/>
  <c r="C26" i="1"/>
  <c r="C27" i="1"/>
  <c r="C28" i="1"/>
  <c r="C29" i="1"/>
  <c r="C30" i="1"/>
  <c r="C31" i="1"/>
  <c r="C32" i="1"/>
  <c r="C33" i="1"/>
  <c r="C34" i="1"/>
  <c r="C35" i="1"/>
  <c r="C36" i="1"/>
  <c r="C37" i="1"/>
  <c r="C38" i="1"/>
  <c r="C39" i="1"/>
  <c r="C40" i="1"/>
  <c r="C41" i="1"/>
  <c r="C42" i="1"/>
  <c r="C43" i="1"/>
  <c r="C44" i="1"/>
  <c r="C45" i="1"/>
  <c r="C46" i="1"/>
  <c r="C47" i="1"/>
  <c r="C48" i="1"/>
  <c r="C49" i="1"/>
  <c r="C50" i="1"/>
  <c r="C51" i="1"/>
  <c r="C52" i="1"/>
  <c r="C53" i="1"/>
  <c r="C54" i="1"/>
  <c r="C55" i="1"/>
  <c r="C56" i="1"/>
  <c r="C57" i="1"/>
  <c r="C58" i="1"/>
  <c r="C59" i="1"/>
  <c r="C60" i="1"/>
  <c r="C61" i="1"/>
  <c r="C62" i="1"/>
  <c r="C63" i="1"/>
  <c r="C64" i="1"/>
  <c r="C65" i="1"/>
  <c r="C2" i="1"/>
  <c r="L38" i="1"/>
  <c r="H2" i="1"/>
  <c r="H3" i="1"/>
  <c r="H4" i="1"/>
  <c r="H5" i="1"/>
  <c r="H6" i="1"/>
  <c r="H7" i="1"/>
  <c r="H8" i="1"/>
  <c r="H9" i="1"/>
  <c r="H10" i="1"/>
  <c r="H11" i="1"/>
  <c r="H12" i="1"/>
  <c r="H13" i="1"/>
  <c r="H14" i="1"/>
  <c r="H15" i="1"/>
  <c r="H16" i="1"/>
  <c r="H17" i="1"/>
  <c r="H18" i="1"/>
  <c r="H19" i="1"/>
  <c r="H20" i="1"/>
  <c r="H21" i="1"/>
  <c r="H22" i="1"/>
  <c r="H23" i="1"/>
  <c r="H24" i="1"/>
  <c r="H25" i="1"/>
  <c r="H26" i="1"/>
  <c r="H27" i="1"/>
  <c r="H28" i="1"/>
  <c r="H29" i="1"/>
  <c r="H30" i="1"/>
  <c r="H31" i="1"/>
  <c r="H32" i="1"/>
  <c r="H33" i="1"/>
  <c r="H34" i="1"/>
  <c r="H35" i="1"/>
  <c r="H36" i="1"/>
  <c r="H37" i="1"/>
  <c r="H38" i="1"/>
  <c r="H39" i="1"/>
  <c r="H40" i="1"/>
  <c r="H41" i="1"/>
  <c r="H42" i="1"/>
  <c r="H43" i="1"/>
  <c r="H44" i="1"/>
  <c r="H45" i="1"/>
  <c r="H46" i="1"/>
  <c r="H47" i="1"/>
  <c r="H48" i="1"/>
  <c r="H49" i="1"/>
  <c r="H50" i="1"/>
  <c r="H51" i="1"/>
  <c r="H52" i="1"/>
  <c r="H53" i="1"/>
  <c r="H54" i="1"/>
  <c r="H55" i="1"/>
  <c r="H56" i="1"/>
  <c r="H57" i="1"/>
  <c r="H58" i="1"/>
  <c r="H59" i="1"/>
  <c r="H60" i="1"/>
  <c r="H61" i="1"/>
  <c r="H62" i="1"/>
  <c r="H63" i="1"/>
  <c r="H64" i="1"/>
  <c r="H65" i="1"/>
</calcChain>
</file>

<file path=xl/sharedStrings.xml><?xml version="1.0" encoding="utf-8"?>
<sst xmlns="http://schemas.openxmlformats.org/spreadsheetml/2006/main" count="264" uniqueCount="132">
  <si>
    <t>Group</t>
  </si>
  <si>
    <t>A</t>
  </si>
  <si>
    <t>B</t>
  </si>
  <si>
    <t>C</t>
  </si>
  <si>
    <t>D</t>
  </si>
  <si>
    <t>E</t>
  </si>
  <si>
    <t>G</t>
  </si>
  <si>
    <t>F</t>
  </si>
  <si>
    <t>H</t>
  </si>
  <si>
    <t>Location</t>
  </si>
  <si>
    <t>Sao Paulo</t>
  </si>
  <si>
    <t>Natal</t>
  </si>
  <si>
    <t>Salvador</t>
  </si>
  <si>
    <t>Cuiaba</t>
  </si>
  <si>
    <t>Belo Horizonte</t>
  </si>
  <si>
    <t>Fortaleza</t>
  </si>
  <si>
    <t>Manaus</t>
  </si>
  <si>
    <t>Recife</t>
  </si>
  <si>
    <t>Brasilia</t>
  </si>
  <si>
    <t>Rio de Janeiro</t>
  </si>
  <si>
    <t>Curitiba</t>
  </si>
  <si>
    <t>Porto Alegre</t>
  </si>
  <si>
    <t>QF 1</t>
  </si>
  <si>
    <t>QF 2</t>
  </si>
  <si>
    <t>QF 3</t>
  </si>
  <si>
    <t>QF 4</t>
  </si>
  <si>
    <t>SF 1</t>
  </si>
  <si>
    <t>SF 2</t>
  </si>
  <si>
    <t>Uruguay - Costa Rica</t>
  </si>
  <si>
    <t>Iran - Nigeria</t>
  </si>
  <si>
    <t>Honduras - Ecuador</t>
  </si>
  <si>
    <t>Japan - Colombia</t>
  </si>
  <si>
    <t>Portugal - Ghana</t>
  </si>
  <si>
    <t>Argentina - Iran</t>
  </si>
  <si>
    <t>Nigeria - Argentina</t>
  </si>
  <si>
    <t>Belgium - Algeria</t>
  </si>
  <si>
    <t>Argentina - Bosnia and Herzegovina</t>
  </si>
  <si>
    <t>Nigeria - Bosnia and Herzegovina</t>
  </si>
  <si>
    <t>Bosnia and Herzegovina - Iran</t>
  </si>
  <si>
    <t>Brazil - Mexico</t>
  </si>
  <si>
    <t>Chile - Australia</t>
  </si>
  <si>
    <t>Germany - Portugal</t>
  </si>
  <si>
    <t>Germany - Ghana</t>
  </si>
  <si>
    <t>Uruguay - England</t>
  </si>
  <si>
    <t>Costa Rica - England</t>
  </si>
  <si>
    <t>France - Honduras</t>
  </si>
  <si>
    <t>Ecuador - France</t>
  </si>
  <si>
    <t>Colombia - Greece</t>
  </si>
  <si>
    <t>Japan - Greece</t>
  </si>
  <si>
    <t>England - Italy</t>
  </si>
  <si>
    <t>Italy - Costa Rica</t>
  </si>
  <si>
    <t>Italy - Uruguay</t>
  </si>
  <si>
    <t>Côte d'Ivoire - Japan</t>
  </si>
  <si>
    <t>Colombia - Côte d'Ivoire</t>
  </si>
  <si>
    <t>Greece - Côte d'Ivoire</t>
  </si>
  <si>
    <t>Mexico - Cameroon</t>
  </si>
  <si>
    <t>Cameroon - Brazil</t>
  </si>
  <si>
    <t>Brazil - Croatia</t>
  </si>
  <si>
    <t>Cameroon - Croatia</t>
  </si>
  <si>
    <t>Croatia - Mexico</t>
  </si>
  <si>
    <t>Australia - Netherlands</t>
  </si>
  <si>
    <t>Netherlands - Chile</t>
  </si>
  <si>
    <t>Belgium - Russia</t>
  </si>
  <si>
    <t>Algeria - Russia</t>
  </si>
  <si>
    <t>Spain - Netherlands</t>
  </si>
  <si>
    <t>Spain - Chile</t>
  </si>
  <si>
    <t>Australia - Spain</t>
  </si>
  <si>
    <t>Ghana - USA</t>
  </si>
  <si>
    <t>USA - Portugal</t>
  </si>
  <si>
    <t>USA - Germany</t>
  </si>
  <si>
    <t>Russia - Korea Republic</t>
  </si>
  <si>
    <t>Korea Republic - Algeria</t>
  </si>
  <si>
    <t>Korea Republic - Belgium</t>
  </si>
  <si>
    <t>Switzerland - Ecuador</t>
  </si>
  <si>
    <t>Switzerland - France</t>
  </si>
  <si>
    <t>Honduras - Switzerland</t>
  </si>
  <si>
    <t>Stage</t>
  </si>
  <si>
    <t>FINAL</t>
  </si>
  <si>
    <t>3PL</t>
  </si>
  <si>
    <t>R16 1</t>
  </si>
  <si>
    <t>R16 2</t>
  </si>
  <si>
    <t>R16 3</t>
  </si>
  <si>
    <t>R16 4</t>
  </si>
  <si>
    <t>R16 5</t>
  </si>
  <si>
    <t>R16 6</t>
  </si>
  <si>
    <t>R16 7</t>
  </si>
  <si>
    <t>R16 8</t>
  </si>
  <si>
    <t>Score</t>
  </si>
  <si>
    <t>Your time</t>
  </si>
  <si>
    <t>My time</t>
  </si>
  <si>
    <t>Date</t>
  </si>
  <si>
    <t>Match</t>
  </si>
  <si>
    <t>3-1</t>
  </si>
  <si>
    <t>1-5</t>
  </si>
  <si>
    <t>1-0</t>
  </si>
  <si>
    <t>3-0</t>
  </si>
  <si>
    <t>1-3</t>
  </si>
  <si>
    <t>1-2</t>
  </si>
  <si>
    <t>2-1</t>
  </si>
  <si>
    <t>4-0</t>
  </si>
  <si>
    <t>0-0</t>
  </si>
  <si>
    <t>1-1</t>
  </si>
  <si>
    <t>2-3</t>
  </si>
  <si>
    <t>0-2</t>
  </si>
  <si>
    <t>0-4</t>
  </si>
  <si>
    <t>0-1</t>
  </si>
  <si>
    <t>2-5</t>
  </si>
  <si>
    <t>2-2</t>
  </si>
  <si>
    <t>2-4</t>
  </si>
  <si>
    <t>0-3</t>
  </si>
  <si>
    <t>2-0</t>
  </si>
  <si>
    <t>1-4</t>
  </si>
  <si>
    <t>Colombia - Uruguay</t>
  </si>
  <si>
    <t>Brazil - Chile</t>
  </si>
  <si>
    <t>Netherlands - Mexico</t>
  </si>
  <si>
    <t>Costa Rica - Greece</t>
  </si>
  <si>
    <t>France - Nigeria</t>
  </si>
  <si>
    <t>Germany - Algeria</t>
  </si>
  <si>
    <t>Argentina - Switzerland</t>
  </si>
  <si>
    <t>Belgium - USA</t>
  </si>
  <si>
    <t>Brazil - Colombia</t>
  </si>
  <si>
    <t>France - Germany</t>
  </si>
  <si>
    <t>Argentina - Belgium</t>
  </si>
  <si>
    <t>Netherlands - Costa Rica</t>
  </si>
  <si>
    <t>1-1 (3-2 p)</t>
  </si>
  <si>
    <t>1-1 (5-3 p)</t>
  </si>
  <si>
    <t>Brazil - Germany</t>
  </si>
  <si>
    <t>0-0 (4-2 p)</t>
  </si>
  <si>
    <t>Netherlands - Argentina</t>
  </si>
  <si>
    <t>1-7</t>
  </si>
  <si>
    <t>Brazil - Netherlands</t>
  </si>
  <si>
    <t>Germany - Argentina</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</si>
</sst>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 hh:mm"/>
    <numFmt numFmtId="165" formatCode="&quot;+ &quot;#&quot; hours&quot;;&quot;- &quot;#&quot; hours&quot;;&quot;no offset&quot;;"/>
    <numFmt numFmtId="166" formatCode="dd/mm"/>
  </numFmts>
  <fonts count="4" x14ac:knownFonts="1">
    <font>
      <sz val="10"/>
      <name val="Arial"/>
    </font>
    <font>
      <sz val="8"/>
      <name val="Arial"/>
      <family val="2"/>
    </font>
    <font>
      <sz val="10"/>
      <name val="Arial"/>
      <family val="2"/>
    </font>
    <font>
      <sz val="10"/>
      <color theme="0"/>
      <name val="Arial"/>
      <family val="2"/>
    </font>
  </fonts>
  <fills count="2">
    <fill>
      <patternFill patternType="none"/>
    </fill>
    <fill>
      <patternFill patternType="gray125"/>
    </fill>
  </fills>
  <borders count="1">
    <border>
      <left/>
      <right/>
      <top/>
      <bottom/>
      <diagonal/>
    </border>
  </borders>
  <cellStyleXfs count="1">
    <xf numFmtId="0" fontId="0" fillId="0" borderId="0"/>
  </cellStyleXfs>
  <cellXfs count="11">
    <xf numFmtId="0" fontId="0" fillId="0" borderId="0" xfId="0"/>
    <xf numFmtId="0" fontId="2" fillId="0" borderId="0" xfId="0" applyFont="1" applyFill="1"/>
    <xf numFmtId="0" fontId="2" fillId="0" borderId="0" xfId="0" applyFont="1"/>
    <xf numFmtId="0" fontId="0" fillId="0" borderId="0" xfId="0" applyFill="1"/>
    <xf numFmtId="164" fontId="0" fillId="0" borderId="0" xfId="0" applyNumberFormat="1"/>
    <xf numFmtId="49" fontId="0" fillId="0" borderId="0" xfId="0" applyNumberFormat="1" applyAlignment="1">
      <alignment horizontal="center"/>
    </xf>
    <xf numFmtId="0" fontId="3" fillId="0" borderId="0" xfId="0" applyFont="1"/>
    <xf numFmtId="165" fontId="3" fillId="0" borderId="0" xfId="0" applyNumberFormat="1" applyFont="1"/>
    <xf numFmtId="0" fontId="2" fillId="0" borderId="0" xfId="0" applyFont="1" applyFill="1" applyAlignment="1">
      <alignment horizontal="left" indent="1"/>
    </xf>
    <xf numFmtId="166" fontId="0" fillId="0" borderId="0" xfId="0" applyNumberFormat="1"/>
    <xf numFmtId="49" fontId="2" fillId="0" borderId="0" xfId="0" applyNumberFormat="1" applyFont="1" applyAlignment="1">
      <alignment horizontal="center"/>
    </xf>
  </cellXfs>
  <cellStyles count="1">
    <cellStyle name="Normal" xfId="0" builtinId="0"/>
  </cellStyles>
  <dxfs count="8">
    <dxf>
      <numFmt numFmtId="0" formatCode="General"/>
      <fill>
        <patternFill patternType="none">
          <fgColor indexed="64"/>
          <bgColor indexed="65"/>
        </patternFill>
      </fill>
    </dxf>
    <dxf>
      <fill>
        <patternFill patternType="solid">
          <fgColor indexed="64"/>
          <bgColor rgb="FFFFFF00"/>
        </patternFill>
      </fill>
    </dxf>
    <dxf>
      <numFmt numFmtId="30" formatCode="@"/>
      <alignment horizontal="center" vertical="bottom" textRotation="0" wrapText="0" indent="0" justifyLastLine="0" shrinkToFit="0" readingOrder="0"/>
    </dxf>
    <dxf>
      <numFmt numFmtId="164" formatCode="dd/mm\ hh:mm"/>
      <fill>
        <patternFill patternType="none">
          <fgColor indexed="64"/>
          <bgColor indexed="65"/>
        </patternFill>
      </fill>
    </dxf>
    <dxf>
      <numFmt numFmtId="164" formatCode="dd/mm\ hh:mm"/>
    </dxf>
    <dxf>
      <numFmt numFmtId="164" formatCode="dd/mm\ hh:mm"/>
    </dxf>
    <dxf>
      <numFmt numFmtId="164" formatCode="dd/mm\ hh:mm"/>
    </dxf>
    <dxf>
      <font>
        <b val="0"/>
        <i val="0"/>
        <strike val="0"/>
        <condense val="0"/>
        <extend val="0"/>
        <outline val="0"/>
        <shadow val="0"/>
        <u val="none"/>
        <vertAlign val="baseline"/>
        <sz val="10"/>
        <color auto="1"/>
        <name val="Arial"/>
        <scheme val="none"/>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microsoft.com/office/2007/relationships/slicerCache" Target="slicerCaches/slicerCache2.xml"/><Relationship Id="rId7" Type="http://schemas.openxmlformats.org/officeDocument/2006/relationships/sharedStrings" Target="sharedStrings.xml"/><Relationship Id="rId2" Type="http://schemas.microsoft.com/office/2007/relationships/slicerCache" Target="slicerCaches/slicerCache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microsoft.com/office/2007/relationships/slicerCache" Target="slicerCaches/slicerCache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activeX1.xml><?xml version="1.0" encoding="utf-8"?>
<ax:ocx xmlns:ax="http://schemas.microsoft.com/office/2006/activeX" xmlns:r="http://schemas.openxmlformats.org/officeDocument/2006/relationships" ax:classid="{79176FB0-B7F2-11CE-97EF-00AA006D2776}"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jp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absolute">
    <xdr:from>
      <xdr:col>13</xdr:col>
      <xdr:colOff>342899</xdr:colOff>
      <xdr:row>31</xdr:row>
      <xdr:rowOff>9525</xdr:rowOff>
    </xdr:from>
    <xdr:to>
      <xdr:col>15</xdr:col>
      <xdr:colOff>352424</xdr:colOff>
      <xdr:row>40</xdr:row>
      <xdr:rowOff>114300</xdr:rowOff>
    </xdr:to>
    <xdr:pic>
      <xdr:nvPicPr>
        <xdr:cNvPr id="4" name="Picture 3"/>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29545" r="28571"/>
        <a:stretch/>
      </xdr:blipFill>
      <xdr:spPr>
        <a:xfrm>
          <a:off x="10153649" y="5029200"/>
          <a:ext cx="1228725" cy="1562100"/>
        </a:xfrm>
        <a:prstGeom prst="rect">
          <a:avLst/>
        </a:prstGeom>
      </xdr:spPr>
    </xdr:pic>
    <xdr:clientData/>
  </xdr:twoCellAnchor>
  <xdr:twoCellAnchor editAs="absolute">
    <xdr:from>
      <xdr:col>8</xdr:col>
      <xdr:colOff>552450</xdr:colOff>
      <xdr:row>2</xdr:row>
      <xdr:rowOff>0</xdr:rowOff>
    </xdr:from>
    <xdr:to>
      <xdr:col>12</xdr:col>
      <xdr:colOff>85725</xdr:colOff>
      <xdr:row>15</xdr:row>
      <xdr:rowOff>114300</xdr:rowOff>
    </xdr:to>
    <mc:AlternateContent xmlns:mc="http://schemas.openxmlformats.org/markup-compatibility/2006" xmlns:sle15="http://schemas.microsoft.com/office/drawing/2012/slicer">
      <mc:Choice Requires="sle15">
        <xdr:graphicFrame macro="">
          <xdr:nvGraphicFramePr>
            <xdr:cNvPr id="5" name="Stage"/>
            <xdr:cNvGraphicFramePr/>
          </xdr:nvGraphicFramePr>
          <xdr:xfrm>
            <a:off x="0" y="0"/>
            <a:ext cx="0" cy="0"/>
          </xdr:xfrm>
          <a:graphic>
            <a:graphicData uri="http://schemas.microsoft.com/office/drawing/2010/slicer">
              <sle:slicer xmlns:sle="http://schemas.microsoft.com/office/drawing/2010/slicer" name="Stage"/>
            </a:graphicData>
          </a:graphic>
        </xdr:graphicFrame>
      </mc:Choice>
      <mc:Fallback xmlns="">
        <xdr:sp macro="" textlink="">
          <xdr:nvSpPr>
            <xdr:cNvPr id="0" name=""/>
            <xdr:cNvSpPr>
              <a:spLocks noTextEdit="1"/>
            </xdr:cNvSpPr>
          </xdr:nvSpPr>
          <xdr:spPr>
            <a:xfrm>
              <a:off x="6505575" y="323850"/>
              <a:ext cx="2781300" cy="2219325"/>
            </a:xfrm>
            <a:prstGeom prst="rect">
              <a:avLst/>
            </a:prstGeom>
            <a:solidFill>
              <a:prstClr val="white"/>
            </a:solidFill>
            <a:ln w="1">
              <a:solidFill>
                <a:prstClr val="green"/>
              </a:solidFill>
            </a:ln>
          </xdr:spPr>
          <xdr:txBody>
            <a:bodyPr vertOverflow="clip" horzOverflow="clip"/>
            <a:lstStyle/>
            <a:p>
              <a:r>
                <a:rPr lang="nl-BE"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552450</xdr:colOff>
      <xdr:row>18</xdr:row>
      <xdr:rowOff>0</xdr:rowOff>
    </xdr:from>
    <xdr:to>
      <xdr:col>12</xdr:col>
      <xdr:colOff>85725</xdr:colOff>
      <xdr:row>30</xdr:row>
      <xdr:rowOff>0</xdr:rowOff>
    </xdr:to>
    <mc:AlternateContent xmlns:mc="http://schemas.openxmlformats.org/markup-compatibility/2006" xmlns:sle15="http://schemas.microsoft.com/office/drawing/2012/slicer">
      <mc:Choice Requires="sle15">
        <xdr:graphicFrame macro="">
          <xdr:nvGraphicFramePr>
            <xdr:cNvPr id="6" name="Location"/>
            <xdr:cNvGraphicFramePr/>
          </xdr:nvGraphicFramePr>
          <xdr:xfrm>
            <a:off x="0" y="0"/>
            <a:ext cx="0" cy="0"/>
          </xdr:xfrm>
          <a:graphic>
            <a:graphicData uri="http://schemas.microsoft.com/office/drawing/2010/slicer">
              <sle:slicer xmlns:sle="http://schemas.microsoft.com/office/drawing/2010/slicer" name="Location"/>
            </a:graphicData>
          </a:graphic>
        </xdr:graphicFrame>
      </mc:Choice>
      <mc:Fallback xmlns="">
        <xdr:sp macro="" textlink="">
          <xdr:nvSpPr>
            <xdr:cNvPr id="0" name=""/>
            <xdr:cNvSpPr>
              <a:spLocks noTextEdit="1"/>
            </xdr:cNvSpPr>
          </xdr:nvSpPr>
          <xdr:spPr>
            <a:xfrm>
              <a:off x="6505575" y="2914650"/>
              <a:ext cx="2781300" cy="2266950"/>
            </a:xfrm>
            <a:prstGeom prst="rect">
              <a:avLst/>
            </a:prstGeom>
            <a:solidFill>
              <a:prstClr val="white"/>
            </a:solidFill>
            <a:ln w="1">
              <a:solidFill>
                <a:prstClr val="green"/>
              </a:solidFill>
            </a:ln>
          </xdr:spPr>
          <xdr:txBody>
            <a:bodyPr vertOverflow="clip" horzOverflow="clip"/>
            <a:lstStyle/>
            <a:p>
              <a:r>
                <a:rPr lang="nl-BE"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twoCellAnchor editAs="absolute">
    <xdr:from>
      <xdr:col>8</xdr:col>
      <xdr:colOff>552450</xdr:colOff>
      <xdr:row>33</xdr:row>
      <xdr:rowOff>152400</xdr:rowOff>
    </xdr:from>
    <xdr:to>
      <xdr:col>11</xdr:col>
      <xdr:colOff>752475</xdr:colOff>
      <xdr:row>37</xdr:row>
      <xdr:rowOff>0</xdr:rowOff>
    </xdr:to>
    <xdr:sp macro="" textlink="">
      <xdr:nvSpPr>
        <xdr:cNvPr id="3" name="TextBox 2"/>
        <xdr:cNvSpPr txBox="1"/>
      </xdr:nvSpPr>
      <xdr:spPr>
        <a:xfrm>
          <a:off x="6505575" y="5495925"/>
          <a:ext cx="2371725" cy="49530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l-BE" sz="1100" u="sng"/>
            <a:t>Set the local time offset to CEST</a:t>
          </a:r>
        </a:p>
        <a:p>
          <a:r>
            <a:rPr lang="nl-BE" sz="1100" i="1"/>
            <a:t>   currently CEST is UTC/GMT +2 hours</a:t>
          </a:r>
        </a:p>
      </xdr:txBody>
    </xdr:sp>
    <xdr:clientData/>
  </xdr:twoCellAnchor>
  <mc:AlternateContent xmlns:mc="http://schemas.openxmlformats.org/markup-compatibility/2006">
    <mc:Choice xmlns:a14="http://schemas.microsoft.com/office/drawing/2010/main" Requires="a14">
      <xdr:twoCellAnchor editAs="absolute">
        <xdr:from>
          <xdr:col>10</xdr:col>
          <xdr:colOff>447675</xdr:colOff>
          <xdr:row>37</xdr:row>
          <xdr:rowOff>57150</xdr:rowOff>
        </xdr:from>
        <xdr:to>
          <xdr:col>11</xdr:col>
          <xdr:colOff>219075</xdr:colOff>
          <xdr:row>39</xdr:row>
          <xdr:rowOff>76200</xdr:rowOff>
        </xdr:to>
        <xdr:sp macro="" textlink="">
          <xdr:nvSpPr>
            <xdr:cNvPr id="1028" name="SpinButton1" hidden="1">
              <a:extLst>
                <a:ext uri="{63B3BB69-23CF-44E3-9099-C40C66FF867C}">
                  <a14:compatExt spid="_x0000_s1028"/>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absolute">
    <xdr:from>
      <xdr:col>9</xdr:col>
      <xdr:colOff>9525</xdr:colOff>
      <xdr:row>37</xdr:row>
      <xdr:rowOff>57149</xdr:rowOff>
    </xdr:from>
    <xdr:to>
      <xdr:col>10</xdr:col>
      <xdr:colOff>228600</xdr:colOff>
      <xdr:row>39</xdr:row>
      <xdr:rowOff>57150</xdr:rowOff>
    </xdr:to>
    <xdr:sp macro="" textlink="L38">
      <xdr:nvSpPr>
        <xdr:cNvPr id="2" name="TextBox 1"/>
        <xdr:cNvSpPr txBox="1"/>
      </xdr:nvSpPr>
      <xdr:spPr>
        <a:xfrm>
          <a:off x="6572250" y="6048374"/>
          <a:ext cx="828675" cy="323851"/>
        </a:xfrm>
        <a:prstGeom prst="rect">
          <a:avLst/>
        </a:prstGeom>
        <a:solidFill>
          <a:srgbClr val="92D050"/>
        </a:solidFill>
        <a:ln>
          <a:noFill/>
        </a:ln>
        <a:effectLst>
          <a:outerShdw blurRad="50800" dist="38100" dir="2700000" algn="tl" rotWithShape="0">
            <a:prstClr val="black">
              <a:alpha val="40000"/>
            </a:prstClr>
          </a:outerShdw>
        </a:effectLst>
      </xdr:spPr>
      <xdr:style>
        <a:lnRef idx="2">
          <a:schemeClr val="accent3"/>
        </a:lnRef>
        <a:fillRef idx="1">
          <a:schemeClr val="lt1"/>
        </a:fillRef>
        <a:effectRef idx="0">
          <a:schemeClr val="accent3"/>
        </a:effectRef>
        <a:fontRef idx="minor">
          <a:schemeClr val="dk1"/>
        </a:fontRef>
      </xdr:style>
      <xdr:txBody>
        <a:bodyPr vertOverflow="clip" horzOverflow="clip" wrap="square" rtlCol="0" anchor="ctr"/>
        <a:lstStyle/>
        <a:p>
          <a:pPr algn="ctr"/>
          <a:fld id="{FA4D68BA-A716-4D67-BAC4-39549014FC76}" type="TxLink">
            <a:rPr lang="en-US" sz="1000" b="0" i="0" u="none" strike="noStrike">
              <a:solidFill>
                <a:srgbClr val="000000"/>
              </a:solidFill>
              <a:latin typeface="Arial"/>
              <a:cs typeface="Arial"/>
            </a:rPr>
            <a:pPr algn="ctr"/>
            <a:t> - 6 hours</a:t>
          </a:fld>
          <a:endParaRPr lang="nl-BE" sz="1100"/>
        </a:p>
      </xdr:txBody>
    </xdr:sp>
    <xdr:clientData/>
  </xdr:twoCellAnchor>
  <xdr:twoCellAnchor editAs="absolute">
    <xdr:from>
      <xdr:col>12</xdr:col>
      <xdr:colOff>552450</xdr:colOff>
      <xdr:row>2</xdr:row>
      <xdr:rowOff>0</xdr:rowOff>
    </xdr:from>
    <xdr:to>
      <xdr:col>15</xdr:col>
      <xdr:colOff>552450</xdr:colOff>
      <xdr:row>25</xdr:row>
      <xdr:rowOff>1</xdr:rowOff>
    </xdr:to>
    <mc:AlternateContent xmlns:mc="http://schemas.openxmlformats.org/markup-compatibility/2006" xmlns:sle15="http://schemas.microsoft.com/office/drawing/2012/slicer">
      <mc:Choice Requires="sle15">
        <xdr:graphicFrame macro="">
          <xdr:nvGraphicFramePr>
            <xdr:cNvPr id="8" name="Date"/>
            <xdr:cNvGraphicFramePr/>
          </xdr:nvGraphicFramePr>
          <xdr:xfrm>
            <a:off x="0" y="0"/>
            <a:ext cx="0" cy="0"/>
          </xdr:xfrm>
          <a:graphic>
            <a:graphicData uri="http://schemas.microsoft.com/office/drawing/2010/slicer">
              <sle:slicer xmlns:sle="http://schemas.microsoft.com/office/drawing/2010/slicer" name="Date"/>
            </a:graphicData>
          </a:graphic>
        </xdr:graphicFrame>
      </mc:Choice>
      <mc:Fallback xmlns="">
        <xdr:sp macro="" textlink="">
          <xdr:nvSpPr>
            <xdr:cNvPr id="0" name=""/>
            <xdr:cNvSpPr>
              <a:spLocks noTextEdit="1"/>
            </xdr:cNvSpPr>
          </xdr:nvSpPr>
          <xdr:spPr>
            <a:xfrm>
              <a:off x="9753600" y="323850"/>
              <a:ext cx="1828800" cy="3724276"/>
            </a:xfrm>
            <a:prstGeom prst="rect">
              <a:avLst/>
            </a:prstGeom>
            <a:solidFill>
              <a:prstClr val="white"/>
            </a:solidFill>
            <a:ln w="1">
              <a:solidFill>
                <a:prstClr val="green"/>
              </a:solidFill>
            </a:ln>
          </xdr:spPr>
          <xdr:txBody>
            <a:bodyPr vertOverflow="clip" horzOverflow="clip"/>
            <a:lstStyle/>
            <a:p>
              <a:r>
                <a:rPr lang="nl-BE" sz="1100"/>
                <a:t>This shape represents a table slicer. Table slicers are supported in Excel 2013 or later.
If the shape was modified in an earlier version of Excel, or if the workbook was saved in Excel 2007 or earlier, the slicer can't be used.</a:t>
              </a:r>
            </a:p>
          </xdr:txBody>
        </xdr:sp>
      </mc:Fallback>
    </mc:AlternateContent>
    <xdr:clientData/>
  </xdr:twoCellAnchor>
</xdr:wsDr>
</file>

<file path=xl/slicerCaches/slicerCache1.xml><?xml version="1.0" encoding="utf-8"?>
<slicerCacheDefinition xmlns="http://schemas.microsoft.com/office/spreadsheetml/2009/9/main" xmlns:mc="http://schemas.openxmlformats.org/markup-compatibility/2006" xmlns:x="http://schemas.openxmlformats.org/spreadsheetml/2006/main" mc:Ignorable="x" name="Slicer_Stage" sourceName="Stage">
  <extLst>
    <x:ext xmlns:x15="http://schemas.microsoft.com/office/spreadsheetml/2010/11/main" uri="{2F2917AC-EB37-4324-AD4E-5DD8C200BD13}">
      <x15:tableSlicerCache tableId="1" column="13"/>
    </x:ext>
  </extLst>
</slicerCacheDefinition>
</file>

<file path=xl/slicerCaches/slicerCache2.xml><?xml version="1.0" encoding="utf-8"?>
<slicerCacheDefinition xmlns="http://schemas.microsoft.com/office/spreadsheetml/2009/9/main" xmlns:mc="http://schemas.openxmlformats.org/markup-compatibility/2006" xmlns:x="http://schemas.openxmlformats.org/spreadsheetml/2006/main" mc:Ignorable="x" name="Slicer_Location" sourceName="Location">
  <extLst>
    <x:ext xmlns:x15="http://schemas.microsoft.com/office/spreadsheetml/2010/11/main" uri="{2F2917AC-EB37-4324-AD4E-5DD8C200BD13}">
      <x15:tableSlicerCache tableId="1" column="10"/>
    </x:ext>
  </extLst>
</slicerCacheDefinition>
</file>

<file path=xl/slicerCaches/slicerCache3.xml><?xml version="1.0" encoding="utf-8"?>
<slicerCacheDefinition xmlns="http://schemas.microsoft.com/office/spreadsheetml/2009/9/main" xmlns:mc="http://schemas.openxmlformats.org/markup-compatibility/2006" xmlns:x="http://schemas.openxmlformats.org/spreadsheetml/2006/main" mc:Ignorable="x" name="Slicer_Date" sourceName="Date">
  <extLst>
    <x:ext xmlns:x15="http://schemas.microsoft.com/office/spreadsheetml/2010/11/main" uri="{2F2917AC-EB37-4324-AD4E-5DD8C200BD13}">
      <x15:tableSlicerCache tableId="1" column="1"/>
    </x:ext>
    <x:ext xmlns:x15="http://schemas.microsoft.com/office/spreadsheetml/2010/11/main" uri="{470722E0-AACD-4C17-9CDC-17EF765DBC7E}">
      <x15:slicerCacheHideItemsWithNoData/>
    </x:ext>
  </extLst>
</slicerCacheDefinition>
</file>

<file path=xl/slicers/slicer1.xml><?xml version="1.0" encoding="utf-8"?>
<slicers xmlns="http://schemas.microsoft.com/office/spreadsheetml/2009/9/main" xmlns:mc="http://schemas.openxmlformats.org/markup-compatibility/2006" xmlns:x="http://schemas.openxmlformats.org/spreadsheetml/2006/main" mc:Ignorable="x">
  <slicer name="Stage" cache="Slicer_Stage" caption="Stage" columnCount="2" style="SlicerStyleLight2" rowHeight="225425"/>
  <slicer name="Location" cache="Slicer_Location" caption="Location" columnCount="2" style="SlicerStyleLight2" rowHeight="225425"/>
  <slicer name="Date" cache="Slicer_Date" caption="Date" columnCount="2" style="SlicerStyleLight2" rowHeight="225425"/>
</slicers>
</file>

<file path=xl/tables/table1.xml><?xml version="1.0" encoding="utf-8"?>
<table xmlns="http://schemas.openxmlformats.org/spreadsheetml/2006/main" id="1" name="WC_2014" displayName="WC_2014" ref="A1:H65" totalsRowShown="0" headerRowDxfId="7">
  <autoFilter ref="A1:H65"/>
  <tableColumns count="8">
    <tableColumn id="7" name="My time" dataDxfId="6"/>
    <tableColumn id="11" name="Your time" dataDxfId="5">
      <calculatedColumnFormula>WC_2014[[#This Row],[My time]] + TimeZone_Offset / 24</calculatedColumnFormula>
    </tableColumn>
    <tableColumn id="1" name="Date" dataDxfId="4">
      <calculatedColumnFormula>INT(WC_2014[[#This Row],[Your time]])</calculatedColumnFormula>
    </tableColumn>
    <tableColumn id="6" name="Group" dataDxfId="3">
      <calculatedColumnFormula>IF(ISNUMBER(FIND("BOTS", WC_2014[[#This Row],[Match]])),"BOTS",IF(ISNUMBER(FIND("Lucyvo", WC_2014[[#This Row],[Match]])),"Lucyvo",IF(ISNUMBER(FIND("Lierse", WC_2014[[#This Row],[Match]])),"Lierse","WK")))</calculatedColumnFormula>
    </tableColumn>
    <tableColumn id="5" name="Match"/>
    <tableColumn id="8" name="Score" dataDxfId="2"/>
    <tableColumn id="10" name="Location" dataDxfId="1"/>
    <tableColumn id="13" name="Stage" dataDxfId="0">
      <calculatedColumnFormula>LOOKUP(TRIM(LEFT(WC_2014[[#This Row],[Group]],3)),
{"3P";"A";"B";"C";"D";"E";"F";"FIN";"G";"H";"QF";"R16";"SF"},
{"Third Place";"Gr. A";"Gr. B";"Gr. C";"Gr. D";"Gr. E";"Gr. F";"Final";"Gr. G";"Gr. H";"Quarter-Finals";"Round Of 16";"Semi-Finals"})</calculatedColumnFormula>
    </tableColumn>
  </tableColumns>
  <tableStyleInfo name="TableStyleMedium10"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table" Target="../tables/table1.xml"/><Relationship Id="rId5" Type="http://schemas.openxmlformats.org/officeDocument/2006/relationships/image" Target="../media/image1.emf"/><Relationship Id="rId4" Type="http://schemas.openxmlformats.org/officeDocument/2006/relationships/control" Target="../activeX/activeX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L65"/>
  <sheetViews>
    <sheetView showGridLines="0" showRowColHeaders="0" tabSelected="1" workbookViewId="0"/>
  </sheetViews>
  <sheetFormatPr defaultRowHeight="12.75" x14ac:dyDescent="0.2"/>
  <cols>
    <col min="1" max="1" width="10.7109375" bestFit="1" customWidth="1"/>
    <col min="2" max="2" width="12" bestFit="1" customWidth="1"/>
    <col min="3" max="3" width="7.42578125" hidden="1" customWidth="1"/>
    <col min="4" max="4" width="8.85546875" hidden="1" customWidth="1"/>
    <col min="5" max="5" width="31.140625" bestFit="1" customWidth="1"/>
    <col min="6" max="6" width="9.42578125" bestFit="1" customWidth="1"/>
    <col min="7" max="7" width="13.28515625" bestFit="1" customWidth="1"/>
    <col min="8" max="8" width="12.7109375" bestFit="1" customWidth="1"/>
    <col min="11" max="11" width="14.28515625" bestFit="1" customWidth="1"/>
    <col min="12" max="12" width="16.140625" customWidth="1"/>
  </cols>
  <sheetData>
    <row r="1" spans="1:8" x14ac:dyDescent="0.2">
      <c r="A1" s="2" t="s">
        <v>89</v>
      </c>
      <c r="B1" s="2" t="s">
        <v>88</v>
      </c>
      <c r="C1" s="2" t="s">
        <v>90</v>
      </c>
      <c r="D1" s="2" t="s">
        <v>0</v>
      </c>
      <c r="E1" s="2" t="s">
        <v>91</v>
      </c>
      <c r="F1" s="2" t="s">
        <v>87</v>
      </c>
      <c r="G1" s="2" t="s">
        <v>9</v>
      </c>
      <c r="H1" s="2" t="s">
        <v>76</v>
      </c>
    </row>
    <row r="2" spans="1:8" x14ac:dyDescent="0.2">
      <c r="A2" s="4">
        <v>41802.916666666664</v>
      </c>
      <c r="B2" s="4">
        <f>WC_2014[[#This Row],[My time]] + TimeZone_Offset / 24</f>
        <v>41802.666666666664</v>
      </c>
      <c r="C2" s="9">
        <f>INT(WC_2014[[#This Row],[Your time]])</f>
        <v>41802</v>
      </c>
      <c r="D2" s="8" t="s">
        <v>1</v>
      </c>
      <c r="E2" t="s">
        <v>57</v>
      </c>
      <c r="F2" s="10" t="s">
        <v>92</v>
      </c>
      <c r="G2" s="1" t="s">
        <v>10</v>
      </c>
      <c r="H2" s="3" t="str">
        <f>LOOKUP(TRIM(LEFT(WC_2014[[#This Row],[Group]],3)),
{"3P";"A";"B";"C";"D";"E";"F";"FIN";"G";"H";"QF";"R16";"SF"},
{"Third Place";"Gr. A";"Gr. B";"Gr. C";"Gr. D";"Gr. E";"Gr. F";"Final";"Gr. G";"Gr. H";"Quarter-Finals";"Round Of 16";"Semi-Finals"})</f>
        <v>Gr. A</v>
      </c>
    </row>
    <row r="3" spans="1:8" x14ac:dyDescent="0.2">
      <c r="A3" s="4">
        <v>41803.75</v>
      </c>
      <c r="B3" s="4">
        <f>WC_2014[[#This Row],[My time]] + TimeZone_Offset / 24</f>
        <v>41803.5</v>
      </c>
      <c r="C3" s="9">
        <f>INT(WC_2014[[#This Row],[Your time]])</f>
        <v>41803</v>
      </c>
      <c r="D3" s="8" t="s">
        <v>1</v>
      </c>
      <c r="E3" t="s">
        <v>55</v>
      </c>
      <c r="F3" s="5" t="s">
        <v>94</v>
      </c>
      <c r="G3" s="1" t="s">
        <v>11</v>
      </c>
      <c r="H3" s="3" t="str">
        <f>LOOKUP(TRIM(LEFT(WC_2014[[#This Row],[Group]],3)),
{"3P";"A";"B";"C";"D";"E";"F";"FIN";"G";"H";"QF";"R16";"SF"},
{"Third Place";"Gr. A";"Gr. B";"Gr. C";"Gr. D";"Gr. E";"Gr. F";"Final";"Gr. G";"Gr. H";"Quarter-Finals";"Round Of 16";"Semi-Finals"})</f>
        <v>Gr. A</v>
      </c>
    </row>
    <row r="4" spans="1:8" x14ac:dyDescent="0.2">
      <c r="A4" s="4">
        <v>41803.875</v>
      </c>
      <c r="B4" s="4">
        <f>WC_2014[[#This Row],[My time]] + TimeZone_Offset / 24</f>
        <v>41803.625</v>
      </c>
      <c r="C4" s="9">
        <f>INT(WC_2014[[#This Row],[Your time]])</f>
        <v>41803</v>
      </c>
      <c r="D4" s="8" t="s">
        <v>2</v>
      </c>
      <c r="E4" t="s">
        <v>64</v>
      </c>
      <c r="F4" s="5" t="s">
        <v>93</v>
      </c>
      <c r="G4" s="1" t="s">
        <v>12</v>
      </c>
      <c r="H4" s="3" t="str">
        <f>LOOKUP(TRIM(LEFT(WC_2014[[#This Row],[Group]],3)),
{"3P";"A";"B";"C";"D";"E";"F";"FIN";"G";"H";"QF";"R16";"SF"},
{"Third Place";"Gr. A";"Gr. B";"Gr. C";"Gr. D";"Gr. E";"Gr. F";"Final";"Gr. G";"Gr. H";"Quarter-Finals";"Round Of 16";"Semi-Finals"})</f>
        <v>Gr. B</v>
      </c>
    </row>
    <row r="5" spans="1:8" x14ac:dyDescent="0.2">
      <c r="A5" s="4">
        <v>41804</v>
      </c>
      <c r="B5" s="4">
        <f>WC_2014[[#This Row],[My time]] + TimeZone_Offset / 24</f>
        <v>41803.75</v>
      </c>
      <c r="C5" s="9">
        <f>INT(WC_2014[[#This Row],[Your time]])</f>
        <v>41803</v>
      </c>
      <c r="D5" s="8" t="s">
        <v>2</v>
      </c>
      <c r="E5" t="s">
        <v>40</v>
      </c>
      <c r="F5" s="5" t="s">
        <v>92</v>
      </c>
      <c r="G5" s="1" t="s">
        <v>13</v>
      </c>
      <c r="H5" s="3" t="str">
        <f>LOOKUP(TRIM(LEFT(WC_2014[[#This Row],[Group]],3)),
{"3P";"A";"B";"C";"D";"E";"F";"FIN";"G";"H";"QF";"R16";"SF"},
{"Third Place";"Gr. A";"Gr. B";"Gr. C";"Gr. D";"Gr. E";"Gr. F";"Final";"Gr. G";"Gr. H";"Quarter-Finals";"Round Of 16";"Semi-Finals"})</f>
        <v>Gr. B</v>
      </c>
    </row>
    <row r="6" spans="1:8" x14ac:dyDescent="0.2">
      <c r="A6" s="4">
        <v>41804.75</v>
      </c>
      <c r="B6" s="4">
        <f>WC_2014[[#This Row],[My time]] + TimeZone_Offset / 24</f>
        <v>41804.5</v>
      </c>
      <c r="C6" s="9">
        <f>INT(WC_2014[[#This Row],[Your time]])</f>
        <v>41804</v>
      </c>
      <c r="D6" s="8" t="s">
        <v>3</v>
      </c>
      <c r="E6" t="s">
        <v>47</v>
      </c>
      <c r="F6" s="5" t="s">
        <v>95</v>
      </c>
      <c r="G6" s="1" t="s">
        <v>14</v>
      </c>
      <c r="H6" s="3" t="str">
        <f>LOOKUP(TRIM(LEFT(WC_2014[[#This Row],[Group]],3)),
{"3P";"A";"B";"C";"D";"E";"F";"FIN";"G";"H";"QF";"R16";"SF"},
{"Third Place";"Gr. A";"Gr. B";"Gr. C";"Gr. D";"Gr. E";"Gr. F";"Final";"Gr. G";"Gr. H";"Quarter-Finals";"Round Of 16";"Semi-Finals"})</f>
        <v>Gr. C</v>
      </c>
    </row>
    <row r="7" spans="1:8" x14ac:dyDescent="0.2">
      <c r="A7" s="4">
        <v>41804.875</v>
      </c>
      <c r="B7" s="4">
        <f>WC_2014[[#This Row],[My time]] + TimeZone_Offset / 24</f>
        <v>41804.625</v>
      </c>
      <c r="C7" s="9">
        <f>INT(WC_2014[[#This Row],[Your time]])</f>
        <v>41804</v>
      </c>
      <c r="D7" s="8" t="s">
        <v>4</v>
      </c>
      <c r="E7" t="s">
        <v>28</v>
      </c>
      <c r="F7" s="5" t="s">
        <v>96</v>
      </c>
      <c r="G7" s="1" t="s">
        <v>15</v>
      </c>
      <c r="H7" s="3" t="str">
        <f>LOOKUP(TRIM(LEFT(WC_2014[[#This Row],[Group]],3)),
{"3P";"A";"B";"C";"D";"E";"F";"FIN";"G";"H";"QF";"R16";"SF"},
{"Third Place";"Gr. A";"Gr. B";"Gr. C";"Gr. D";"Gr. E";"Gr. F";"Final";"Gr. G";"Gr. H";"Quarter-Finals";"Round Of 16";"Semi-Finals"})</f>
        <v>Gr. D</v>
      </c>
    </row>
    <row r="8" spans="1:8" x14ac:dyDescent="0.2">
      <c r="A8" s="4">
        <v>41805</v>
      </c>
      <c r="B8" s="4">
        <f>WC_2014[[#This Row],[My time]] + TimeZone_Offset / 24</f>
        <v>41804.75</v>
      </c>
      <c r="C8" s="9">
        <f>INT(WC_2014[[#This Row],[Your time]])</f>
        <v>41804</v>
      </c>
      <c r="D8" s="8" t="s">
        <v>4</v>
      </c>
      <c r="E8" t="s">
        <v>49</v>
      </c>
      <c r="F8" s="5" t="s">
        <v>97</v>
      </c>
      <c r="G8" s="1" t="s">
        <v>16</v>
      </c>
      <c r="H8" s="3" t="str">
        <f>LOOKUP(TRIM(LEFT(WC_2014[[#This Row],[Group]],3)),
{"3P";"A";"B";"C";"D";"E";"F";"FIN";"G";"H";"QF";"R16";"SF"},
{"Third Place";"Gr. A";"Gr. B";"Gr. C";"Gr. D";"Gr. E";"Gr. F";"Final";"Gr. G";"Gr. H";"Quarter-Finals";"Round Of 16";"Semi-Finals"})</f>
        <v>Gr. D</v>
      </c>
    </row>
    <row r="9" spans="1:8" x14ac:dyDescent="0.2">
      <c r="A9" s="4">
        <v>41805.125</v>
      </c>
      <c r="B9" s="4">
        <f>WC_2014[[#This Row],[My time]] + TimeZone_Offset / 24</f>
        <v>41804.875</v>
      </c>
      <c r="C9" s="9">
        <f>INT(WC_2014[[#This Row],[Your time]])</f>
        <v>41804</v>
      </c>
      <c r="D9" s="8" t="s">
        <v>3</v>
      </c>
      <c r="E9" t="s">
        <v>52</v>
      </c>
      <c r="F9" s="5" t="s">
        <v>98</v>
      </c>
      <c r="G9" s="1" t="s">
        <v>17</v>
      </c>
      <c r="H9" s="3" t="str">
        <f>LOOKUP(TRIM(LEFT(WC_2014[[#This Row],[Group]],3)),
{"3P";"A";"B";"C";"D";"E";"F";"FIN";"G";"H";"QF";"R16";"SF"},
{"Third Place";"Gr. A";"Gr. B";"Gr. C";"Gr. D";"Gr. E";"Gr. F";"Final";"Gr. G";"Gr. H";"Quarter-Finals";"Round Of 16";"Semi-Finals"})</f>
        <v>Gr. C</v>
      </c>
    </row>
    <row r="10" spans="1:8" x14ac:dyDescent="0.2">
      <c r="A10" s="4">
        <v>41805.75</v>
      </c>
      <c r="B10" s="4">
        <f>WC_2014[[#This Row],[My time]] + TimeZone_Offset / 24</f>
        <v>41805.5</v>
      </c>
      <c r="C10" s="9">
        <f>INT(WC_2014[[#This Row],[Your time]])</f>
        <v>41805</v>
      </c>
      <c r="D10" s="8" t="s">
        <v>5</v>
      </c>
      <c r="E10" t="s">
        <v>73</v>
      </c>
      <c r="F10" s="5" t="s">
        <v>98</v>
      </c>
      <c r="G10" s="1" t="s">
        <v>18</v>
      </c>
      <c r="H10" s="3" t="str">
        <f>LOOKUP(TRIM(LEFT(WC_2014[[#This Row],[Group]],3)),
{"3P";"A";"B";"C";"D";"E";"F";"FIN";"G";"H";"QF";"R16";"SF"},
{"Third Place";"Gr. A";"Gr. B";"Gr. C";"Gr. D";"Gr. E";"Gr. F";"Final";"Gr. G";"Gr. H";"Quarter-Finals";"Round Of 16";"Semi-Finals"})</f>
        <v>Gr. E</v>
      </c>
    </row>
    <row r="11" spans="1:8" x14ac:dyDescent="0.2">
      <c r="A11" s="4">
        <v>41805.875</v>
      </c>
      <c r="B11" s="4">
        <f>WC_2014[[#This Row],[My time]] + TimeZone_Offset / 24</f>
        <v>41805.625</v>
      </c>
      <c r="C11" s="9">
        <f>INT(WC_2014[[#This Row],[Your time]])</f>
        <v>41805</v>
      </c>
      <c r="D11" s="8" t="s">
        <v>5</v>
      </c>
      <c r="E11" t="s">
        <v>45</v>
      </c>
      <c r="F11" s="5" t="s">
        <v>95</v>
      </c>
      <c r="G11" s="1" t="s">
        <v>21</v>
      </c>
      <c r="H11" s="3" t="str">
        <f>LOOKUP(TRIM(LEFT(WC_2014[[#This Row],[Group]],3)),
{"3P";"A";"B";"C";"D";"E";"F";"FIN";"G";"H";"QF";"R16";"SF"},
{"Third Place";"Gr. A";"Gr. B";"Gr. C";"Gr. D";"Gr. E";"Gr. F";"Final";"Gr. G";"Gr. H";"Quarter-Finals";"Round Of 16";"Semi-Finals"})</f>
        <v>Gr. E</v>
      </c>
    </row>
    <row r="12" spans="1:8" x14ac:dyDescent="0.2">
      <c r="A12" s="4">
        <v>41806</v>
      </c>
      <c r="B12" s="4">
        <f>WC_2014[[#This Row],[My time]] + TimeZone_Offset / 24</f>
        <v>41805.75</v>
      </c>
      <c r="C12" s="9">
        <f>INT(WC_2014[[#This Row],[Your time]])</f>
        <v>41805</v>
      </c>
      <c r="D12" s="8" t="s">
        <v>7</v>
      </c>
      <c r="E12" t="s">
        <v>36</v>
      </c>
      <c r="F12" s="5" t="s">
        <v>98</v>
      </c>
      <c r="G12" s="1" t="s">
        <v>19</v>
      </c>
      <c r="H12" s="3" t="str">
        <f>LOOKUP(TRIM(LEFT(WC_2014[[#This Row],[Group]],3)),
{"3P";"A";"B";"C";"D";"E";"F";"FIN";"G";"H";"QF";"R16";"SF"},
{"Third Place";"Gr. A";"Gr. B";"Gr. C";"Gr. D";"Gr. E";"Gr. F";"Final";"Gr. G";"Gr. H";"Quarter-Finals";"Round Of 16";"Semi-Finals"})</f>
        <v>Gr. F</v>
      </c>
    </row>
    <row r="13" spans="1:8" x14ac:dyDescent="0.2">
      <c r="A13" s="4">
        <v>41806.75</v>
      </c>
      <c r="B13" s="4">
        <f>WC_2014[[#This Row],[My time]] + TimeZone_Offset / 24</f>
        <v>41806.5</v>
      </c>
      <c r="C13" s="9">
        <f>INT(WC_2014[[#This Row],[Your time]])</f>
        <v>41806</v>
      </c>
      <c r="D13" s="8" t="s">
        <v>6</v>
      </c>
      <c r="E13" t="s">
        <v>41</v>
      </c>
      <c r="F13" s="5" t="s">
        <v>99</v>
      </c>
      <c r="G13" s="1" t="s">
        <v>12</v>
      </c>
      <c r="H13" s="3" t="str">
        <f>LOOKUP(TRIM(LEFT(WC_2014[[#This Row],[Group]],3)),
{"3P";"A";"B";"C";"D";"E";"F";"FIN";"G";"H";"QF";"R16";"SF"},
{"Third Place";"Gr. A";"Gr. B";"Gr. C";"Gr. D";"Gr. E";"Gr. F";"Final";"Gr. G";"Gr. H";"Quarter-Finals";"Round Of 16";"Semi-Finals"})</f>
        <v>Gr. G</v>
      </c>
    </row>
    <row r="14" spans="1:8" x14ac:dyDescent="0.2">
      <c r="A14" s="4">
        <v>41806.875</v>
      </c>
      <c r="B14" s="4">
        <f>WC_2014[[#This Row],[My time]] + TimeZone_Offset / 24</f>
        <v>41806.625</v>
      </c>
      <c r="C14" s="9">
        <f>INT(WC_2014[[#This Row],[Your time]])</f>
        <v>41806</v>
      </c>
      <c r="D14" s="8" t="s">
        <v>7</v>
      </c>
      <c r="E14" t="s">
        <v>29</v>
      </c>
      <c r="F14" s="5" t="s">
        <v>100</v>
      </c>
      <c r="G14" s="1" t="s">
        <v>20</v>
      </c>
      <c r="H14" s="3" t="str">
        <f>LOOKUP(TRIM(LEFT(WC_2014[[#This Row],[Group]],3)),
{"3P";"A";"B";"C";"D";"E";"F";"FIN";"G";"H";"QF";"R16";"SF"},
{"Third Place";"Gr. A";"Gr. B";"Gr. C";"Gr. D";"Gr. E";"Gr. F";"Final";"Gr. G";"Gr. H";"Quarter-Finals";"Round Of 16";"Semi-Finals"})</f>
        <v>Gr. F</v>
      </c>
    </row>
    <row r="15" spans="1:8" x14ac:dyDescent="0.2">
      <c r="A15" s="4">
        <v>41807</v>
      </c>
      <c r="B15" s="4">
        <f>WC_2014[[#This Row],[My time]] + TimeZone_Offset / 24</f>
        <v>41806.75</v>
      </c>
      <c r="C15" s="9">
        <f>INT(WC_2014[[#This Row],[Your time]])</f>
        <v>41806</v>
      </c>
      <c r="D15" s="8" t="s">
        <v>6</v>
      </c>
      <c r="E15" t="s">
        <v>67</v>
      </c>
      <c r="F15" s="5" t="s">
        <v>97</v>
      </c>
      <c r="G15" s="1" t="s">
        <v>11</v>
      </c>
      <c r="H15" s="3" t="str">
        <f>LOOKUP(TRIM(LEFT(WC_2014[[#This Row],[Group]],3)),
{"3P";"A";"B";"C";"D";"E";"F";"FIN";"G";"H";"QF";"R16";"SF"},
{"Third Place";"Gr. A";"Gr. B";"Gr. C";"Gr. D";"Gr. E";"Gr. F";"Final";"Gr. G";"Gr. H";"Quarter-Finals";"Round Of 16";"Semi-Finals"})</f>
        <v>Gr. G</v>
      </c>
    </row>
    <row r="16" spans="1:8" x14ac:dyDescent="0.2">
      <c r="A16" s="4">
        <v>41807.75</v>
      </c>
      <c r="B16" s="4">
        <f>WC_2014[[#This Row],[My time]] + TimeZone_Offset / 24</f>
        <v>41807.5</v>
      </c>
      <c r="C16" s="9">
        <f>INT(WC_2014[[#This Row],[Your time]])</f>
        <v>41807</v>
      </c>
      <c r="D16" s="8" t="s">
        <v>8</v>
      </c>
      <c r="E16" t="s">
        <v>35</v>
      </c>
      <c r="F16" s="5" t="s">
        <v>98</v>
      </c>
      <c r="G16" s="1" t="s">
        <v>14</v>
      </c>
      <c r="H16" s="3" t="str">
        <f>LOOKUP(TRIM(LEFT(WC_2014[[#This Row],[Group]],3)),
{"3P";"A";"B";"C";"D";"E";"F";"FIN";"G";"H";"QF";"R16";"SF"},
{"Third Place";"Gr. A";"Gr. B";"Gr. C";"Gr. D";"Gr. E";"Gr. F";"Final";"Gr. G";"Gr. H";"Quarter-Finals";"Round Of 16";"Semi-Finals"})</f>
        <v>Gr. H</v>
      </c>
    </row>
    <row r="17" spans="1:8" x14ac:dyDescent="0.2">
      <c r="A17" s="4">
        <v>41807.875</v>
      </c>
      <c r="B17" s="4">
        <f>WC_2014[[#This Row],[My time]] + TimeZone_Offset / 24</f>
        <v>41807.625</v>
      </c>
      <c r="C17" s="9">
        <f>INT(WC_2014[[#This Row],[Your time]])</f>
        <v>41807</v>
      </c>
      <c r="D17" s="8" t="s">
        <v>1</v>
      </c>
      <c r="E17" t="s">
        <v>39</v>
      </c>
      <c r="F17" s="5" t="s">
        <v>100</v>
      </c>
      <c r="G17" s="1" t="s">
        <v>15</v>
      </c>
      <c r="H17" s="3" t="str">
        <f>LOOKUP(TRIM(LEFT(WC_2014[[#This Row],[Group]],3)),
{"3P";"A";"B";"C";"D";"E";"F";"FIN";"G";"H";"QF";"R16";"SF"},
{"Third Place";"Gr. A";"Gr. B";"Gr. C";"Gr. D";"Gr. E";"Gr. F";"Final";"Gr. G";"Gr. H";"Quarter-Finals";"Round Of 16";"Semi-Finals"})</f>
        <v>Gr. A</v>
      </c>
    </row>
    <row r="18" spans="1:8" x14ac:dyDescent="0.2">
      <c r="A18" s="4">
        <v>41808</v>
      </c>
      <c r="B18" s="4">
        <f>WC_2014[[#This Row],[My time]] + TimeZone_Offset / 24</f>
        <v>41807.75</v>
      </c>
      <c r="C18" s="9">
        <f>INT(WC_2014[[#This Row],[Your time]])</f>
        <v>41807</v>
      </c>
      <c r="D18" s="8" t="s">
        <v>8</v>
      </c>
      <c r="E18" t="s">
        <v>70</v>
      </c>
      <c r="F18" s="5" t="s">
        <v>101</v>
      </c>
      <c r="G18" s="1" t="s">
        <v>13</v>
      </c>
      <c r="H18" s="3" t="str">
        <f>LOOKUP(TRIM(LEFT(WC_2014[[#This Row],[Group]],3)),
{"3P";"A";"B";"C";"D";"E";"F";"FIN";"G";"H";"QF";"R16";"SF"},
{"Third Place";"Gr. A";"Gr. B";"Gr. C";"Gr. D";"Gr. E";"Gr. F";"Final";"Gr. G";"Gr. H";"Quarter-Finals";"Round Of 16";"Semi-Finals"})</f>
        <v>Gr. H</v>
      </c>
    </row>
    <row r="19" spans="1:8" x14ac:dyDescent="0.2">
      <c r="A19" s="4">
        <v>41808.75</v>
      </c>
      <c r="B19" s="4">
        <f>WC_2014[[#This Row],[My time]] + TimeZone_Offset / 24</f>
        <v>41808.5</v>
      </c>
      <c r="C19" s="9">
        <f>INT(WC_2014[[#This Row],[Your time]])</f>
        <v>41808</v>
      </c>
      <c r="D19" s="8" t="s">
        <v>2</v>
      </c>
      <c r="E19" t="s">
        <v>60</v>
      </c>
      <c r="F19" s="5" t="s">
        <v>102</v>
      </c>
      <c r="G19" s="1" t="s">
        <v>21</v>
      </c>
      <c r="H19" s="3" t="str">
        <f>LOOKUP(TRIM(LEFT(WC_2014[[#This Row],[Group]],3)),
{"3P";"A";"B";"C";"D";"E";"F";"FIN";"G";"H";"QF";"R16";"SF"},
{"Third Place";"Gr. A";"Gr. B";"Gr. C";"Gr. D";"Gr. E";"Gr. F";"Final";"Gr. G";"Gr. H";"Quarter-Finals";"Round Of 16";"Semi-Finals"})</f>
        <v>Gr. B</v>
      </c>
    </row>
    <row r="20" spans="1:8" x14ac:dyDescent="0.2">
      <c r="A20" s="4">
        <v>41808.875</v>
      </c>
      <c r="B20" s="4">
        <f>WC_2014[[#This Row],[My time]] + TimeZone_Offset / 24</f>
        <v>41808.625</v>
      </c>
      <c r="C20" s="9">
        <f>INT(WC_2014[[#This Row],[Your time]])</f>
        <v>41808</v>
      </c>
      <c r="D20" s="8" t="s">
        <v>2</v>
      </c>
      <c r="E20" t="s">
        <v>65</v>
      </c>
      <c r="F20" s="5" t="s">
        <v>103</v>
      </c>
      <c r="G20" s="1" t="s">
        <v>19</v>
      </c>
      <c r="H20" s="3" t="str">
        <f>LOOKUP(TRIM(LEFT(WC_2014[[#This Row],[Group]],3)),
{"3P";"A";"B";"C";"D";"E";"F";"FIN";"G";"H";"QF";"R16";"SF"},
{"Third Place";"Gr. A";"Gr. B";"Gr. C";"Gr. D";"Gr. E";"Gr. F";"Final";"Gr. G";"Gr. H";"Quarter-Finals";"Round Of 16";"Semi-Finals"})</f>
        <v>Gr. B</v>
      </c>
    </row>
    <row r="21" spans="1:8" x14ac:dyDescent="0.2">
      <c r="A21" s="4">
        <v>41809</v>
      </c>
      <c r="B21" s="4">
        <f>WC_2014[[#This Row],[My time]] + TimeZone_Offset / 24</f>
        <v>41808.75</v>
      </c>
      <c r="C21" s="9">
        <f>INT(WC_2014[[#This Row],[Your time]])</f>
        <v>41808</v>
      </c>
      <c r="D21" s="8" t="s">
        <v>1</v>
      </c>
      <c r="E21" t="s">
        <v>58</v>
      </c>
      <c r="F21" s="5" t="s">
        <v>104</v>
      </c>
      <c r="G21" s="1" t="s">
        <v>16</v>
      </c>
      <c r="H21" s="3" t="str">
        <f>LOOKUP(TRIM(LEFT(WC_2014[[#This Row],[Group]],3)),
{"3P";"A";"B";"C";"D";"E";"F";"FIN";"G";"H";"QF";"R16";"SF"},
{"Third Place";"Gr. A";"Gr. B";"Gr. C";"Gr. D";"Gr. E";"Gr. F";"Final";"Gr. G";"Gr. H";"Quarter-Finals";"Round Of 16";"Semi-Finals"})</f>
        <v>Gr. A</v>
      </c>
    </row>
    <row r="22" spans="1:8" x14ac:dyDescent="0.2">
      <c r="A22" s="4">
        <v>41809.75</v>
      </c>
      <c r="B22" s="4">
        <f>WC_2014[[#This Row],[My time]] + TimeZone_Offset / 24</f>
        <v>41809.5</v>
      </c>
      <c r="C22" s="9">
        <f>INT(WC_2014[[#This Row],[Your time]])</f>
        <v>41809</v>
      </c>
      <c r="D22" s="8" t="s">
        <v>3</v>
      </c>
      <c r="E22" t="s">
        <v>53</v>
      </c>
      <c r="F22" s="5" t="s">
        <v>98</v>
      </c>
      <c r="G22" s="1" t="s">
        <v>18</v>
      </c>
      <c r="H22" s="3" t="str">
        <f>LOOKUP(TRIM(LEFT(WC_2014[[#This Row],[Group]],3)),
{"3P";"A";"B";"C";"D";"E";"F";"FIN";"G";"H";"QF";"R16";"SF"},
{"Third Place";"Gr. A";"Gr. B";"Gr. C";"Gr. D";"Gr. E";"Gr. F";"Final";"Gr. G";"Gr. H";"Quarter-Finals";"Round Of 16";"Semi-Finals"})</f>
        <v>Gr. C</v>
      </c>
    </row>
    <row r="23" spans="1:8" x14ac:dyDescent="0.2">
      <c r="A23" s="4">
        <v>41809.875</v>
      </c>
      <c r="B23" s="4">
        <f>WC_2014[[#This Row],[My time]] + TimeZone_Offset / 24</f>
        <v>41809.625</v>
      </c>
      <c r="C23" s="9">
        <f>INT(WC_2014[[#This Row],[Your time]])</f>
        <v>41809</v>
      </c>
      <c r="D23" s="8" t="s">
        <v>4</v>
      </c>
      <c r="E23" t="s">
        <v>43</v>
      </c>
      <c r="F23" s="5" t="s">
        <v>98</v>
      </c>
      <c r="G23" s="1" t="s">
        <v>10</v>
      </c>
      <c r="H23" s="3" t="str">
        <f>LOOKUP(TRIM(LEFT(WC_2014[[#This Row],[Group]],3)),
{"3P";"A";"B";"C";"D";"E";"F";"FIN";"G";"H";"QF";"R16";"SF"},
{"Third Place";"Gr. A";"Gr. B";"Gr. C";"Gr. D";"Gr. E";"Gr. F";"Final";"Gr. G";"Gr. H";"Quarter-Finals";"Round Of 16";"Semi-Finals"})</f>
        <v>Gr. D</v>
      </c>
    </row>
    <row r="24" spans="1:8" x14ac:dyDescent="0.2">
      <c r="A24" s="4">
        <v>41810</v>
      </c>
      <c r="B24" s="4">
        <f>WC_2014[[#This Row],[My time]] + TimeZone_Offset / 24</f>
        <v>41809.75</v>
      </c>
      <c r="C24" s="9">
        <f>INT(WC_2014[[#This Row],[Your time]])</f>
        <v>41809</v>
      </c>
      <c r="D24" s="8" t="s">
        <v>3</v>
      </c>
      <c r="E24" t="s">
        <v>48</v>
      </c>
      <c r="F24" s="5" t="s">
        <v>100</v>
      </c>
      <c r="G24" s="1" t="s">
        <v>11</v>
      </c>
      <c r="H24" s="3" t="str">
        <f>LOOKUP(TRIM(LEFT(WC_2014[[#This Row],[Group]],3)),
{"3P";"A";"B";"C";"D";"E";"F";"FIN";"G";"H";"QF";"R16";"SF"},
{"Third Place";"Gr. A";"Gr. B";"Gr. C";"Gr. D";"Gr. E";"Gr. F";"Final";"Gr. G";"Gr. H";"Quarter-Finals";"Round Of 16";"Semi-Finals"})</f>
        <v>Gr. C</v>
      </c>
    </row>
    <row r="25" spans="1:8" x14ac:dyDescent="0.2">
      <c r="A25" s="4">
        <v>41810.75</v>
      </c>
      <c r="B25" s="4">
        <f>WC_2014[[#This Row],[My time]] + TimeZone_Offset / 24</f>
        <v>41810.5</v>
      </c>
      <c r="C25" s="9">
        <f>INT(WC_2014[[#This Row],[Your time]])</f>
        <v>41810</v>
      </c>
      <c r="D25" s="8" t="s">
        <v>4</v>
      </c>
      <c r="E25" t="s">
        <v>50</v>
      </c>
      <c r="F25" s="5" t="s">
        <v>105</v>
      </c>
      <c r="G25" s="1" t="s">
        <v>17</v>
      </c>
      <c r="H25" s="3" t="str">
        <f>LOOKUP(TRIM(LEFT(WC_2014[[#This Row],[Group]],3)),
{"3P";"A";"B";"C";"D";"E";"F";"FIN";"G";"H";"QF";"R16";"SF"},
{"Third Place";"Gr. A";"Gr. B";"Gr. C";"Gr. D";"Gr. E";"Gr. F";"Final";"Gr. G";"Gr. H";"Quarter-Finals";"Round Of 16";"Semi-Finals"})</f>
        <v>Gr. D</v>
      </c>
    </row>
    <row r="26" spans="1:8" x14ac:dyDescent="0.2">
      <c r="A26" s="4">
        <v>41810.875</v>
      </c>
      <c r="B26" s="4">
        <f>WC_2014[[#This Row],[My time]] + TimeZone_Offset / 24</f>
        <v>41810.625</v>
      </c>
      <c r="C26" s="9">
        <f>INT(WC_2014[[#This Row],[Your time]])</f>
        <v>41810</v>
      </c>
      <c r="D26" s="8" t="s">
        <v>5</v>
      </c>
      <c r="E26" t="s">
        <v>74</v>
      </c>
      <c r="F26" s="5" t="s">
        <v>106</v>
      </c>
      <c r="G26" s="1" t="s">
        <v>12</v>
      </c>
      <c r="H26" s="3" t="str">
        <f>LOOKUP(TRIM(LEFT(WC_2014[[#This Row],[Group]],3)),
{"3P";"A";"B";"C";"D";"E";"F";"FIN";"G";"H";"QF";"R16";"SF"},
{"Third Place";"Gr. A";"Gr. B";"Gr. C";"Gr. D";"Gr. E";"Gr. F";"Final";"Gr. G";"Gr. H";"Quarter-Finals";"Round Of 16";"Semi-Finals"})</f>
        <v>Gr. E</v>
      </c>
    </row>
    <row r="27" spans="1:8" x14ac:dyDescent="0.2">
      <c r="A27" s="4">
        <v>41811</v>
      </c>
      <c r="B27" s="4">
        <f>WC_2014[[#This Row],[My time]] + TimeZone_Offset / 24</f>
        <v>41810.75</v>
      </c>
      <c r="C27" s="9">
        <f>INT(WC_2014[[#This Row],[Your time]])</f>
        <v>41810</v>
      </c>
      <c r="D27" s="8" t="s">
        <v>5</v>
      </c>
      <c r="E27" t="s">
        <v>30</v>
      </c>
      <c r="F27" s="5" t="s">
        <v>97</v>
      </c>
      <c r="G27" s="1" t="s">
        <v>20</v>
      </c>
      <c r="H27" s="3" t="str">
        <f>LOOKUP(TRIM(LEFT(WC_2014[[#This Row],[Group]],3)),
{"3P";"A";"B";"C";"D";"E";"F";"FIN";"G";"H";"QF";"R16";"SF"},
{"Third Place";"Gr. A";"Gr. B";"Gr. C";"Gr. D";"Gr. E";"Gr. F";"Final";"Gr. G";"Gr. H";"Quarter-Finals";"Round Of 16";"Semi-Finals"})</f>
        <v>Gr. E</v>
      </c>
    </row>
    <row r="28" spans="1:8" x14ac:dyDescent="0.2">
      <c r="A28" s="4">
        <v>41811.75</v>
      </c>
      <c r="B28" s="4">
        <f>WC_2014[[#This Row],[My time]] + TimeZone_Offset / 24</f>
        <v>41811.5</v>
      </c>
      <c r="C28" s="9">
        <f>INT(WC_2014[[#This Row],[Your time]])</f>
        <v>41811</v>
      </c>
      <c r="D28" s="8" t="s">
        <v>7</v>
      </c>
      <c r="E28" t="s">
        <v>33</v>
      </c>
      <c r="F28" s="5" t="s">
        <v>94</v>
      </c>
      <c r="G28" s="1" t="s">
        <v>14</v>
      </c>
      <c r="H28" s="3" t="str">
        <f>LOOKUP(TRIM(LEFT(WC_2014[[#This Row],[Group]],3)),
{"3P";"A";"B";"C";"D";"E";"F";"FIN";"G";"H";"QF";"R16";"SF"},
{"Third Place";"Gr. A";"Gr. B";"Gr. C";"Gr. D";"Gr. E";"Gr. F";"Final";"Gr. G";"Gr. H";"Quarter-Finals";"Round Of 16";"Semi-Finals"})</f>
        <v>Gr. F</v>
      </c>
    </row>
    <row r="29" spans="1:8" x14ac:dyDescent="0.2">
      <c r="A29" s="4">
        <v>41811.875</v>
      </c>
      <c r="B29" s="4">
        <f>WC_2014[[#This Row],[My time]] + TimeZone_Offset / 24</f>
        <v>41811.625</v>
      </c>
      <c r="C29" s="9">
        <f>INT(WC_2014[[#This Row],[Your time]])</f>
        <v>41811</v>
      </c>
      <c r="D29" s="8" t="s">
        <v>6</v>
      </c>
      <c r="E29" t="s">
        <v>42</v>
      </c>
      <c r="F29" s="5" t="s">
        <v>107</v>
      </c>
      <c r="G29" s="1" t="s">
        <v>15</v>
      </c>
      <c r="H29" s="3" t="str">
        <f>LOOKUP(TRIM(LEFT(WC_2014[[#This Row],[Group]],3)),
{"3P";"A";"B";"C";"D";"E";"F";"FIN";"G";"H";"QF";"R16";"SF"},
{"Third Place";"Gr. A";"Gr. B";"Gr. C";"Gr. D";"Gr. E";"Gr. F";"Final";"Gr. G";"Gr. H";"Quarter-Finals";"Round Of 16";"Semi-Finals"})</f>
        <v>Gr. G</v>
      </c>
    </row>
    <row r="30" spans="1:8" x14ac:dyDescent="0.2">
      <c r="A30" s="4">
        <v>41812</v>
      </c>
      <c r="B30" s="4">
        <f>WC_2014[[#This Row],[My time]] + TimeZone_Offset / 24</f>
        <v>41811.75</v>
      </c>
      <c r="C30" s="9">
        <f>INT(WC_2014[[#This Row],[Your time]])</f>
        <v>41811</v>
      </c>
      <c r="D30" s="8" t="s">
        <v>7</v>
      </c>
      <c r="E30" t="s">
        <v>37</v>
      </c>
      <c r="F30" s="5" t="s">
        <v>94</v>
      </c>
      <c r="G30" s="1" t="s">
        <v>13</v>
      </c>
      <c r="H30" s="3" t="str">
        <f>LOOKUP(TRIM(LEFT(WC_2014[[#This Row],[Group]],3)),
{"3P";"A";"B";"C";"D";"E";"F";"FIN";"G";"H";"QF";"R16";"SF"},
{"Third Place";"Gr. A";"Gr. B";"Gr. C";"Gr. D";"Gr. E";"Gr. F";"Final";"Gr. G";"Gr. H";"Quarter-Finals";"Round Of 16";"Semi-Finals"})</f>
        <v>Gr. F</v>
      </c>
    </row>
    <row r="31" spans="1:8" x14ac:dyDescent="0.2">
      <c r="A31" s="4">
        <v>41812.75</v>
      </c>
      <c r="B31" s="4">
        <f>WC_2014[[#This Row],[My time]] + TimeZone_Offset / 24</f>
        <v>41812.5</v>
      </c>
      <c r="C31" s="9">
        <f>INT(WC_2014[[#This Row],[Your time]])</f>
        <v>41812</v>
      </c>
      <c r="D31" s="8" t="s">
        <v>8</v>
      </c>
      <c r="E31" t="s">
        <v>62</v>
      </c>
      <c r="F31" s="5" t="s">
        <v>94</v>
      </c>
      <c r="G31" s="1" t="s">
        <v>19</v>
      </c>
      <c r="H31" s="3" t="str">
        <f>LOOKUP(TRIM(LEFT(WC_2014[[#This Row],[Group]],3)),
{"3P";"A";"B";"C";"D";"E";"F";"FIN";"G";"H";"QF";"R16";"SF"},
{"Third Place";"Gr. A";"Gr. B";"Gr. C";"Gr. D";"Gr. E";"Gr. F";"Final";"Gr. G";"Gr. H";"Quarter-Finals";"Round Of 16";"Semi-Finals"})</f>
        <v>Gr. H</v>
      </c>
    </row>
    <row r="32" spans="1:8" x14ac:dyDescent="0.2">
      <c r="A32" s="4">
        <v>41812.875</v>
      </c>
      <c r="B32" s="4">
        <f>WC_2014[[#This Row],[My time]] + TimeZone_Offset / 24</f>
        <v>41812.625</v>
      </c>
      <c r="C32" s="9">
        <f>INT(WC_2014[[#This Row],[Your time]])</f>
        <v>41812</v>
      </c>
      <c r="D32" s="8" t="s">
        <v>8</v>
      </c>
      <c r="E32" t="s">
        <v>71</v>
      </c>
      <c r="F32" s="5" t="s">
        <v>108</v>
      </c>
      <c r="G32" s="1" t="s">
        <v>21</v>
      </c>
      <c r="H32" s="3" t="str">
        <f>LOOKUP(TRIM(LEFT(WC_2014[[#This Row],[Group]],3)),
{"3P";"A";"B";"C";"D";"E";"F";"FIN";"G";"H";"QF";"R16";"SF"},
{"Third Place";"Gr. A";"Gr. B";"Gr. C";"Gr. D";"Gr. E";"Gr. F";"Final";"Gr. G";"Gr. H";"Quarter-Finals";"Round Of 16";"Semi-Finals"})</f>
        <v>Gr. H</v>
      </c>
    </row>
    <row r="33" spans="1:12" x14ac:dyDescent="0.2">
      <c r="A33" s="4">
        <v>41813</v>
      </c>
      <c r="B33" s="4">
        <f>WC_2014[[#This Row],[My time]] + TimeZone_Offset / 24</f>
        <v>41812.75</v>
      </c>
      <c r="C33" s="9">
        <f>INT(WC_2014[[#This Row],[Your time]])</f>
        <v>41812</v>
      </c>
      <c r="D33" s="8" t="s">
        <v>6</v>
      </c>
      <c r="E33" t="s">
        <v>68</v>
      </c>
      <c r="F33" s="5" t="s">
        <v>107</v>
      </c>
      <c r="G33" s="1" t="s">
        <v>16</v>
      </c>
      <c r="H33" s="3" t="str">
        <f>LOOKUP(TRIM(LEFT(WC_2014[[#This Row],[Group]],3)),
{"3P";"A";"B";"C";"D";"E";"F";"FIN";"G";"H";"QF";"R16";"SF"},
{"Third Place";"Gr. A";"Gr. B";"Gr. C";"Gr. D";"Gr. E";"Gr. F";"Final";"Gr. G";"Gr. H";"Quarter-Finals";"Round Of 16";"Semi-Finals"})</f>
        <v>Gr. G</v>
      </c>
    </row>
    <row r="34" spans="1:12" x14ac:dyDescent="0.2">
      <c r="A34" s="4">
        <v>41813.75</v>
      </c>
      <c r="B34" s="4">
        <f>WC_2014[[#This Row],[My time]] + TimeZone_Offset / 24</f>
        <v>41813.5</v>
      </c>
      <c r="C34" s="9">
        <f>INT(WC_2014[[#This Row],[Your time]])</f>
        <v>41813</v>
      </c>
      <c r="D34" s="8" t="s">
        <v>2</v>
      </c>
      <c r="E34" t="s">
        <v>66</v>
      </c>
      <c r="F34" s="5" t="s">
        <v>109</v>
      </c>
      <c r="G34" s="1" t="s">
        <v>20</v>
      </c>
      <c r="H34" s="3" t="str">
        <f>LOOKUP(TRIM(LEFT(WC_2014[[#This Row],[Group]],3)),
{"3P";"A";"B";"C";"D";"E";"F";"FIN";"G";"H";"QF";"R16";"SF"},
{"Third Place";"Gr. A";"Gr. B";"Gr. C";"Gr. D";"Gr. E";"Gr. F";"Final";"Gr. G";"Gr. H";"Quarter-Finals";"Round Of 16";"Semi-Finals"})</f>
        <v>Gr. B</v>
      </c>
    </row>
    <row r="35" spans="1:12" x14ac:dyDescent="0.2">
      <c r="A35" s="4">
        <v>41813.75</v>
      </c>
      <c r="B35" s="4">
        <f>WC_2014[[#This Row],[My time]] + TimeZone_Offset / 24</f>
        <v>41813.5</v>
      </c>
      <c r="C35" s="9">
        <f>INT(WC_2014[[#This Row],[Your time]])</f>
        <v>41813</v>
      </c>
      <c r="D35" s="8" t="s">
        <v>2</v>
      </c>
      <c r="E35" t="s">
        <v>61</v>
      </c>
      <c r="F35" s="5" t="s">
        <v>110</v>
      </c>
      <c r="G35" s="1" t="s">
        <v>10</v>
      </c>
      <c r="H35" s="3" t="str">
        <f>LOOKUP(TRIM(LEFT(WC_2014[[#This Row],[Group]],3)),
{"3P";"A";"B";"C";"D";"E";"F";"FIN";"G";"H";"QF";"R16";"SF"},
{"Third Place";"Gr. A";"Gr. B";"Gr. C";"Gr. D";"Gr. E";"Gr. F";"Final";"Gr. G";"Gr. H";"Quarter-Finals";"Round Of 16";"Semi-Finals"})</f>
        <v>Gr. B</v>
      </c>
    </row>
    <row r="36" spans="1:12" x14ac:dyDescent="0.2">
      <c r="A36" s="4">
        <v>41813.916666666664</v>
      </c>
      <c r="B36" s="4">
        <f>WC_2014[[#This Row],[My time]] + TimeZone_Offset / 24</f>
        <v>41813.666666666664</v>
      </c>
      <c r="C36" s="9">
        <f>INT(WC_2014[[#This Row],[Your time]])</f>
        <v>41813</v>
      </c>
      <c r="D36" s="8" t="s">
        <v>1</v>
      </c>
      <c r="E36" t="s">
        <v>56</v>
      </c>
      <c r="F36" s="5" t="s">
        <v>111</v>
      </c>
      <c r="G36" s="1" t="s">
        <v>18</v>
      </c>
      <c r="H36" s="3" t="str">
        <f>LOOKUP(TRIM(LEFT(WC_2014[[#This Row],[Group]],3)),
{"3P";"A";"B";"C";"D";"E";"F";"FIN";"G";"H";"QF";"R16";"SF"},
{"Third Place";"Gr. A";"Gr. B";"Gr. C";"Gr. D";"Gr. E";"Gr. F";"Final";"Gr. G";"Gr. H";"Quarter-Finals";"Round Of 16";"Semi-Finals"})</f>
        <v>Gr. A</v>
      </c>
    </row>
    <row r="37" spans="1:12" x14ac:dyDescent="0.2">
      <c r="A37" s="4">
        <v>41813.916666666664</v>
      </c>
      <c r="B37" s="4">
        <f>WC_2014[[#This Row],[My time]] + TimeZone_Offset / 24</f>
        <v>41813.666666666664</v>
      </c>
      <c r="C37" s="9">
        <f>INT(WC_2014[[#This Row],[Your time]])</f>
        <v>41813</v>
      </c>
      <c r="D37" s="8" t="s">
        <v>1</v>
      </c>
      <c r="E37" t="s">
        <v>59</v>
      </c>
      <c r="F37" s="5" t="s">
        <v>96</v>
      </c>
      <c r="G37" s="1" t="s">
        <v>17</v>
      </c>
      <c r="H37" s="3" t="str">
        <f>LOOKUP(TRIM(LEFT(WC_2014[[#This Row],[Group]],3)),
{"3P";"A";"B";"C";"D";"E";"F";"FIN";"G";"H";"QF";"R16";"SF"},
{"Third Place";"Gr. A";"Gr. B";"Gr. C";"Gr. D";"Gr. E";"Gr. F";"Final";"Gr. G";"Gr. H";"Quarter-Finals";"Round Of 16";"Semi-Finals"})</f>
        <v>Gr. A</v>
      </c>
    </row>
    <row r="38" spans="1:12" x14ac:dyDescent="0.2">
      <c r="A38" s="4">
        <v>41814.75</v>
      </c>
      <c r="B38" s="4">
        <f>WC_2014[[#This Row],[My time]] + TimeZone_Offset / 24</f>
        <v>41814.5</v>
      </c>
      <c r="C38" s="9">
        <f>INT(WC_2014[[#This Row],[Your time]])</f>
        <v>41814</v>
      </c>
      <c r="D38" s="8" t="s">
        <v>4</v>
      </c>
      <c r="E38" t="s">
        <v>51</v>
      </c>
      <c r="F38" s="5" t="s">
        <v>105</v>
      </c>
      <c r="G38" s="1" t="s">
        <v>11</v>
      </c>
      <c r="H38" s="3" t="str">
        <f>LOOKUP(TRIM(LEFT(WC_2014[[#This Row],[Group]],3)),
{"3P";"A";"B";"C";"D";"E";"F";"FIN";"G";"H";"QF";"R16";"SF"},
{"Third Place";"Gr. A";"Gr. B";"Gr. C";"Gr. D";"Gr. E";"Gr. F";"Final";"Gr. G";"Gr. H";"Quarter-Finals";"Round Of 16";"Semi-Finals"})</f>
        <v>Gr. D</v>
      </c>
      <c r="J38" s="6">
        <v>17</v>
      </c>
      <c r="K38" s="7">
        <f>J38-23</f>
        <v>-6</v>
      </c>
      <c r="L38" s="6" t="str">
        <f>IF(TimeZone_Offset=0,"no offset",IF(TimeZone_Offset&gt;0,"+ "," - ") &amp; ABS(TimeZone_Offset) &amp; " hour" &amp; IF(ABS(TimeZone_Offset)=1,"","s"))</f>
        <v xml:space="preserve"> - 6 hours</v>
      </c>
    </row>
    <row r="39" spans="1:12" x14ac:dyDescent="0.2">
      <c r="A39" s="4">
        <v>41814.75</v>
      </c>
      <c r="B39" s="4">
        <f>WC_2014[[#This Row],[My time]] + TimeZone_Offset / 24</f>
        <v>41814.5</v>
      </c>
      <c r="C39" s="9">
        <f>INT(WC_2014[[#This Row],[Your time]])</f>
        <v>41814</v>
      </c>
      <c r="D39" s="8" t="s">
        <v>4</v>
      </c>
      <c r="E39" t="s">
        <v>44</v>
      </c>
      <c r="F39" s="5" t="s">
        <v>100</v>
      </c>
      <c r="G39" s="1" t="s">
        <v>14</v>
      </c>
      <c r="H39" s="3" t="str">
        <f>LOOKUP(TRIM(LEFT(WC_2014[[#This Row],[Group]],3)),
{"3P";"A";"B";"C";"D";"E";"F";"FIN";"G";"H";"QF";"R16";"SF"},
{"Third Place";"Gr. A";"Gr. B";"Gr. C";"Gr. D";"Gr. E";"Gr. F";"Final";"Gr. G";"Gr. H";"Quarter-Finals";"Round Of 16";"Semi-Finals"})</f>
        <v>Gr. D</v>
      </c>
    </row>
    <row r="40" spans="1:12" x14ac:dyDescent="0.2">
      <c r="A40" s="4">
        <v>41814.916666666664</v>
      </c>
      <c r="B40" s="4">
        <f>WC_2014[[#This Row],[My time]] + TimeZone_Offset / 24</f>
        <v>41814.666666666664</v>
      </c>
      <c r="C40" s="9">
        <f>INT(WC_2014[[#This Row],[Your time]])</f>
        <v>41814</v>
      </c>
      <c r="D40" s="8" t="s">
        <v>3</v>
      </c>
      <c r="E40" t="s">
        <v>31</v>
      </c>
      <c r="F40" s="5" t="s">
        <v>111</v>
      </c>
      <c r="G40" s="1" t="s">
        <v>13</v>
      </c>
      <c r="H40" s="3" t="str">
        <f>LOOKUP(TRIM(LEFT(WC_2014[[#This Row],[Group]],3)),
{"3P";"A";"B";"C";"D";"E";"F";"FIN";"G";"H";"QF";"R16";"SF"},
{"Third Place";"Gr. A";"Gr. B";"Gr. C";"Gr. D";"Gr. E";"Gr. F";"Final";"Gr. G";"Gr. H";"Quarter-Finals";"Round Of 16";"Semi-Finals"})</f>
        <v>Gr. C</v>
      </c>
    </row>
    <row r="41" spans="1:12" x14ac:dyDescent="0.2">
      <c r="A41" s="4">
        <v>41814.916666666664</v>
      </c>
      <c r="B41" s="4">
        <f>WC_2014[[#This Row],[My time]] + TimeZone_Offset / 24</f>
        <v>41814.666666666664</v>
      </c>
      <c r="C41" s="9">
        <f>INT(WC_2014[[#This Row],[Your time]])</f>
        <v>41814</v>
      </c>
      <c r="D41" s="8" t="s">
        <v>3</v>
      </c>
      <c r="E41" t="s">
        <v>54</v>
      </c>
      <c r="F41" s="5" t="s">
        <v>98</v>
      </c>
      <c r="G41" s="1" t="s">
        <v>15</v>
      </c>
      <c r="H41" s="3" t="str">
        <f>LOOKUP(TRIM(LEFT(WC_2014[[#This Row],[Group]],3)),
{"3P";"A";"B";"C";"D";"E";"F";"FIN";"G";"H";"QF";"R16";"SF"},
{"Third Place";"Gr. A";"Gr. B";"Gr. C";"Gr. D";"Gr. E";"Gr. F";"Final";"Gr. G";"Gr. H";"Quarter-Finals";"Round Of 16";"Semi-Finals"})</f>
        <v>Gr. C</v>
      </c>
    </row>
    <row r="42" spans="1:12" x14ac:dyDescent="0.2">
      <c r="A42" s="4">
        <v>41815.75</v>
      </c>
      <c r="B42" s="4">
        <f>WC_2014[[#This Row],[My time]] + TimeZone_Offset / 24</f>
        <v>41815.5</v>
      </c>
      <c r="C42" s="9">
        <f>INT(WC_2014[[#This Row],[Your time]])</f>
        <v>41815</v>
      </c>
      <c r="D42" s="8" t="s">
        <v>7</v>
      </c>
      <c r="E42" t="s">
        <v>34</v>
      </c>
      <c r="F42" s="5" t="s">
        <v>102</v>
      </c>
      <c r="G42" s="1" t="s">
        <v>21</v>
      </c>
      <c r="H42" s="3" t="str">
        <f>LOOKUP(TRIM(LEFT(WC_2014[[#This Row],[Group]],3)),
{"3P";"A";"B";"C";"D";"E";"F";"FIN";"G";"H";"QF";"R16";"SF"},
{"Third Place";"Gr. A";"Gr. B";"Gr. C";"Gr. D";"Gr. E";"Gr. F";"Final";"Gr. G";"Gr. H";"Quarter-Finals";"Round Of 16";"Semi-Finals"})</f>
        <v>Gr. F</v>
      </c>
    </row>
    <row r="43" spans="1:12" x14ac:dyDescent="0.2">
      <c r="A43" s="4">
        <v>41815.75</v>
      </c>
      <c r="B43" s="4">
        <f>WC_2014[[#This Row],[My time]] + TimeZone_Offset / 24</f>
        <v>41815.5</v>
      </c>
      <c r="C43" s="9">
        <f>INT(WC_2014[[#This Row],[Your time]])</f>
        <v>41815</v>
      </c>
      <c r="D43" s="8" t="s">
        <v>7</v>
      </c>
      <c r="E43" t="s">
        <v>38</v>
      </c>
      <c r="F43" s="5" t="s">
        <v>92</v>
      </c>
      <c r="G43" s="1" t="s">
        <v>12</v>
      </c>
      <c r="H43" s="3" t="str">
        <f>LOOKUP(TRIM(LEFT(WC_2014[[#This Row],[Group]],3)),
{"3P";"A";"B";"C";"D";"E";"F";"FIN";"G";"H";"QF";"R16";"SF"},
{"Third Place";"Gr. A";"Gr. B";"Gr. C";"Gr. D";"Gr. E";"Gr. F";"Final";"Gr. G";"Gr. H";"Quarter-Finals";"Round Of 16";"Semi-Finals"})</f>
        <v>Gr. F</v>
      </c>
    </row>
    <row r="44" spans="1:12" x14ac:dyDescent="0.2">
      <c r="A44" s="4">
        <v>41815.916666666664</v>
      </c>
      <c r="B44" s="4">
        <f>WC_2014[[#This Row],[My time]] + TimeZone_Offset / 24</f>
        <v>41815.666666666664</v>
      </c>
      <c r="C44" s="9">
        <f>INT(WC_2014[[#This Row],[Your time]])</f>
        <v>41815</v>
      </c>
      <c r="D44" s="8" t="s">
        <v>5</v>
      </c>
      <c r="E44" t="s">
        <v>75</v>
      </c>
      <c r="F44" s="5" t="s">
        <v>109</v>
      </c>
      <c r="G44" s="1" t="s">
        <v>16</v>
      </c>
      <c r="H44" s="3" t="str">
        <f>LOOKUP(TRIM(LEFT(WC_2014[[#This Row],[Group]],3)),
{"3P";"A";"B";"C";"D";"E";"F";"FIN";"G";"H";"QF";"R16";"SF"},
{"Third Place";"Gr. A";"Gr. B";"Gr. C";"Gr. D";"Gr. E";"Gr. F";"Final";"Gr. G";"Gr. H";"Quarter-Finals";"Round Of 16";"Semi-Finals"})</f>
        <v>Gr. E</v>
      </c>
    </row>
    <row r="45" spans="1:12" x14ac:dyDescent="0.2">
      <c r="A45" s="4">
        <v>41815.916666666664</v>
      </c>
      <c r="B45" s="4">
        <f>WC_2014[[#This Row],[My time]] + TimeZone_Offset / 24</f>
        <v>41815.666666666664</v>
      </c>
      <c r="C45" s="9">
        <f>INT(WC_2014[[#This Row],[Your time]])</f>
        <v>41815</v>
      </c>
      <c r="D45" s="8" t="s">
        <v>5</v>
      </c>
      <c r="E45" t="s">
        <v>46</v>
      </c>
      <c r="F45" s="5" t="s">
        <v>100</v>
      </c>
      <c r="G45" s="1" t="s">
        <v>19</v>
      </c>
      <c r="H45" s="3" t="str">
        <f>LOOKUP(TRIM(LEFT(WC_2014[[#This Row],[Group]],3)),
{"3P";"A";"B";"C";"D";"E";"F";"FIN";"G";"H";"QF";"R16";"SF"},
{"Third Place";"Gr. A";"Gr. B";"Gr. C";"Gr. D";"Gr. E";"Gr. F";"Final";"Gr. G";"Gr. H";"Quarter-Finals";"Round Of 16";"Semi-Finals"})</f>
        <v>Gr. E</v>
      </c>
    </row>
    <row r="46" spans="1:12" x14ac:dyDescent="0.2">
      <c r="A46" s="4">
        <v>41816.75</v>
      </c>
      <c r="B46" s="4">
        <f>WC_2014[[#This Row],[My time]] + TimeZone_Offset / 24</f>
        <v>41816.5</v>
      </c>
      <c r="C46" s="9">
        <f>INT(WC_2014[[#This Row],[Your time]])</f>
        <v>41816</v>
      </c>
      <c r="D46" s="8" t="s">
        <v>6</v>
      </c>
      <c r="E46" t="s">
        <v>69</v>
      </c>
      <c r="F46" s="5" t="s">
        <v>105</v>
      </c>
      <c r="G46" s="1" t="s">
        <v>17</v>
      </c>
      <c r="H46" s="3" t="str">
        <f>LOOKUP(TRIM(LEFT(WC_2014[[#This Row],[Group]],3)),
{"3P";"A";"B";"C";"D";"E";"F";"FIN";"G";"H";"QF";"R16";"SF"},
{"Third Place";"Gr. A";"Gr. B";"Gr. C";"Gr. D";"Gr. E";"Gr. F";"Final";"Gr. G";"Gr. H";"Quarter-Finals";"Round Of 16";"Semi-Finals"})</f>
        <v>Gr. G</v>
      </c>
      <c r="L46" s="2"/>
    </row>
    <row r="47" spans="1:12" x14ac:dyDescent="0.2">
      <c r="A47" s="4">
        <v>41816.75</v>
      </c>
      <c r="B47" s="4">
        <f>WC_2014[[#This Row],[My time]] + TimeZone_Offset / 24</f>
        <v>41816.5</v>
      </c>
      <c r="C47" s="9">
        <f>INT(WC_2014[[#This Row],[Your time]])</f>
        <v>41816</v>
      </c>
      <c r="D47" s="8" t="s">
        <v>6</v>
      </c>
      <c r="E47" t="s">
        <v>32</v>
      </c>
      <c r="F47" s="5" t="s">
        <v>98</v>
      </c>
      <c r="G47" s="1" t="s">
        <v>18</v>
      </c>
      <c r="H47" s="3" t="str">
        <f>LOOKUP(TRIM(LEFT(WC_2014[[#This Row],[Group]],3)),
{"3P";"A";"B";"C";"D";"E";"F";"FIN";"G";"H";"QF";"R16";"SF"},
{"Third Place";"Gr. A";"Gr. B";"Gr. C";"Gr. D";"Gr. E";"Gr. F";"Final";"Gr. G";"Gr. H";"Quarter-Finals";"Round Of 16";"Semi-Finals"})</f>
        <v>Gr. G</v>
      </c>
      <c r="L47" s="2"/>
    </row>
    <row r="48" spans="1:12" x14ac:dyDescent="0.2">
      <c r="A48" s="4">
        <v>41816.916666666664</v>
      </c>
      <c r="B48" s="4">
        <f>WC_2014[[#This Row],[My time]] + TimeZone_Offset / 24</f>
        <v>41816.666666666664</v>
      </c>
      <c r="C48" s="9">
        <f>INT(WC_2014[[#This Row],[Your time]])</f>
        <v>41816</v>
      </c>
      <c r="D48" s="8" t="s">
        <v>8</v>
      </c>
      <c r="E48" t="s">
        <v>72</v>
      </c>
      <c r="F48" s="5" t="s">
        <v>105</v>
      </c>
      <c r="G48" s="1" t="s">
        <v>10</v>
      </c>
      <c r="H48" s="3" t="str">
        <f>LOOKUP(TRIM(LEFT(WC_2014[[#This Row],[Group]],3)),
{"3P";"A";"B";"C";"D";"E";"F";"FIN";"G";"H";"QF";"R16";"SF"},
{"Third Place";"Gr. A";"Gr. B";"Gr. C";"Gr. D";"Gr. E";"Gr. F";"Final";"Gr. G";"Gr. H";"Quarter-Finals";"Round Of 16";"Semi-Finals"})</f>
        <v>Gr. H</v>
      </c>
      <c r="L48" s="2"/>
    </row>
    <row r="49" spans="1:12" x14ac:dyDescent="0.2">
      <c r="A49" s="4">
        <v>41816.916666666664</v>
      </c>
      <c r="B49" s="4">
        <f>WC_2014[[#This Row],[My time]] + TimeZone_Offset / 24</f>
        <v>41816.666666666664</v>
      </c>
      <c r="C49" s="9">
        <f>INT(WC_2014[[#This Row],[Your time]])</f>
        <v>41816</v>
      </c>
      <c r="D49" s="8" t="s">
        <v>8</v>
      </c>
      <c r="E49" t="s">
        <v>63</v>
      </c>
      <c r="F49" s="5" t="s">
        <v>101</v>
      </c>
      <c r="G49" s="1" t="s">
        <v>20</v>
      </c>
      <c r="H49" s="3" t="str">
        <f>LOOKUP(TRIM(LEFT(WC_2014[[#This Row],[Group]],3)),
{"3P";"A";"B";"C";"D";"E";"F";"FIN";"G";"H";"QF";"R16";"SF"},
{"Third Place";"Gr. A";"Gr. B";"Gr. C";"Gr. D";"Gr. E";"Gr. F";"Final";"Gr. G";"Gr. H";"Quarter-Finals";"Round Of 16";"Semi-Finals"})</f>
        <v>Gr. H</v>
      </c>
      <c r="L49" s="2"/>
    </row>
    <row r="50" spans="1:12" x14ac:dyDescent="0.2">
      <c r="A50" s="4">
        <v>41818.75</v>
      </c>
      <c r="B50" s="4">
        <f>WC_2014[[#This Row],[My time]] + TimeZone_Offset / 24</f>
        <v>41818.5</v>
      </c>
      <c r="C50" s="9">
        <f>INT(WC_2014[[#This Row],[Your time]])</f>
        <v>41818</v>
      </c>
      <c r="D50" s="8" t="s">
        <v>79</v>
      </c>
      <c r="E50" t="s">
        <v>113</v>
      </c>
      <c r="F50" s="10" t="s">
        <v>124</v>
      </c>
      <c r="G50" s="3" t="s">
        <v>14</v>
      </c>
      <c r="H50" s="3" t="str">
        <f>LOOKUP(TRIM(LEFT(WC_2014[[#This Row],[Group]],3)),
{"3P";"A";"B";"C";"D";"E";"F";"FIN";"G";"H";"QF";"R16";"SF"},
{"Third Place";"Gr. A";"Gr. B";"Gr. C";"Gr. D";"Gr. E";"Gr. F";"Final";"Gr. G";"Gr. H";"Quarter-Finals";"Round Of 16";"Semi-Finals"})</f>
        <v>Round Of 16</v>
      </c>
    </row>
    <row r="51" spans="1:12" x14ac:dyDescent="0.2">
      <c r="A51" s="4">
        <v>41818.916666666664</v>
      </c>
      <c r="B51" s="4">
        <f>WC_2014[[#This Row],[My time]] + TimeZone_Offset / 24</f>
        <v>41818.666666666664</v>
      </c>
      <c r="C51" s="9">
        <f>INT(WC_2014[[#This Row],[Your time]])</f>
        <v>41818</v>
      </c>
      <c r="D51" s="8" t="s">
        <v>80</v>
      </c>
      <c r="E51" t="s">
        <v>112</v>
      </c>
      <c r="F51" s="5" t="s">
        <v>110</v>
      </c>
      <c r="G51" s="3" t="s">
        <v>19</v>
      </c>
      <c r="H51" s="3" t="str">
        <f>LOOKUP(TRIM(LEFT(WC_2014[[#This Row],[Group]],3)),
{"3P";"A";"B";"C";"D";"E";"F";"FIN";"G";"H";"QF";"R16";"SF"},
{"Third Place";"Gr. A";"Gr. B";"Gr. C";"Gr. D";"Gr. E";"Gr. F";"Final";"Gr. G";"Gr. H";"Quarter-Finals";"Round Of 16";"Semi-Finals"})</f>
        <v>Round Of 16</v>
      </c>
    </row>
    <row r="52" spans="1:12" x14ac:dyDescent="0.2">
      <c r="A52" s="4">
        <v>41819.75</v>
      </c>
      <c r="B52" s="4">
        <f>WC_2014[[#This Row],[My time]] + TimeZone_Offset / 24</f>
        <v>41819.5</v>
      </c>
      <c r="C52" s="9">
        <f>INT(WC_2014[[#This Row],[Your time]])</f>
        <v>41819</v>
      </c>
      <c r="D52" s="8" t="s">
        <v>81</v>
      </c>
      <c r="E52" t="s">
        <v>114</v>
      </c>
      <c r="F52" s="10" t="s">
        <v>98</v>
      </c>
      <c r="G52" s="3" t="s">
        <v>15</v>
      </c>
      <c r="H52" s="3" t="str">
        <f>LOOKUP(TRIM(LEFT(WC_2014[[#This Row],[Group]],3)),
{"3P";"A";"B";"C";"D";"E";"F";"FIN";"G";"H";"QF";"R16";"SF"},
{"Third Place";"Gr. A";"Gr. B";"Gr. C";"Gr. D";"Gr. E";"Gr. F";"Final";"Gr. G";"Gr. H";"Quarter-Finals";"Round Of 16";"Semi-Finals"})</f>
        <v>Round Of 16</v>
      </c>
    </row>
    <row r="53" spans="1:12" x14ac:dyDescent="0.2">
      <c r="A53" s="4">
        <v>41819.916666666664</v>
      </c>
      <c r="B53" s="4">
        <f>WC_2014[[#This Row],[My time]] + TimeZone_Offset / 24</f>
        <v>41819.666666666664</v>
      </c>
      <c r="C53" s="9">
        <f>INT(WC_2014[[#This Row],[Your time]])</f>
        <v>41819</v>
      </c>
      <c r="D53" s="8" t="s">
        <v>82</v>
      </c>
      <c r="E53" t="s">
        <v>115</v>
      </c>
      <c r="F53" s="10" t="s">
        <v>125</v>
      </c>
      <c r="G53" s="3" t="s">
        <v>17</v>
      </c>
      <c r="H53" s="3" t="str">
        <f>LOOKUP(TRIM(LEFT(WC_2014[[#This Row],[Group]],3)),
{"3P";"A";"B";"C";"D";"E";"F";"FIN";"G";"H";"QF";"R16";"SF"},
{"Third Place";"Gr. A";"Gr. B";"Gr. C";"Gr. D";"Gr. E";"Gr. F";"Final";"Gr. G";"Gr. H";"Quarter-Finals";"Round Of 16";"Semi-Finals"})</f>
        <v>Round Of 16</v>
      </c>
    </row>
    <row r="54" spans="1:12" x14ac:dyDescent="0.2">
      <c r="A54" s="4">
        <v>41820.75</v>
      </c>
      <c r="B54" s="4">
        <f>WC_2014[[#This Row],[My time]] + TimeZone_Offset / 24</f>
        <v>41820.5</v>
      </c>
      <c r="C54" s="9">
        <f>INT(WC_2014[[#This Row],[Your time]])</f>
        <v>41820</v>
      </c>
      <c r="D54" s="8" t="s">
        <v>83</v>
      </c>
      <c r="E54" t="s">
        <v>116</v>
      </c>
      <c r="F54" s="10" t="s">
        <v>110</v>
      </c>
      <c r="G54" s="3" t="s">
        <v>18</v>
      </c>
      <c r="H54" s="3" t="str">
        <f>LOOKUP(TRIM(LEFT(WC_2014[[#This Row],[Group]],3)),
{"3P";"A";"B";"C";"D";"E";"F";"FIN";"G";"H";"QF";"R16";"SF"},
{"Third Place";"Gr. A";"Gr. B";"Gr. C";"Gr. D";"Gr. E";"Gr. F";"Final";"Gr. G";"Gr. H";"Quarter-Finals";"Round Of 16";"Semi-Finals"})</f>
        <v>Round Of 16</v>
      </c>
    </row>
    <row r="55" spans="1:12" x14ac:dyDescent="0.2">
      <c r="A55" s="4">
        <v>41820.916666666664</v>
      </c>
      <c r="B55" s="4">
        <f>WC_2014[[#This Row],[My time]] + TimeZone_Offset / 24</f>
        <v>41820.666666666664</v>
      </c>
      <c r="C55" s="9">
        <f>INT(WC_2014[[#This Row],[Your time]])</f>
        <v>41820</v>
      </c>
      <c r="D55" s="8" t="s">
        <v>84</v>
      </c>
      <c r="E55" t="s">
        <v>117</v>
      </c>
      <c r="F55" s="10" t="s">
        <v>98</v>
      </c>
      <c r="G55" s="3" t="s">
        <v>21</v>
      </c>
      <c r="H55" s="3" t="str">
        <f>LOOKUP(TRIM(LEFT(WC_2014[[#This Row],[Group]],3)),
{"3P";"A";"B";"C";"D";"E";"F";"FIN";"G";"H";"QF";"R16";"SF"},
{"Third Place";"Gr. A";"Gr. B";"Gr. C";"Gr. D";"Gr. E";"Gr. F";"Final";"Gr. G";"Gr. H";"Quarter-Finals";"Round Of 16";"Semi-Finals"})</f>
        <v>Round Of 16</v>
      </c>
    </row>
    <row r="56" spans="1:12" x14ac:dyDescent="0.2">
      <c r="A56" s="4">
        <v>41821.75</v>
      </c>
      <c r="B56" s="4">
        <f>WC_2014[[#This Row],[My time]] + TimeZone_Offset / 24</f>
        <v>41821.5</v>
      </c>
      <c r="C56" s="9">
        <f>INT(WC_2014[[#This Row],[Your time]])</f>
        <v>41821</v>
      </c>
      <c r="D56" s="8" t="s">
        <v>85</v>
      </c>
      <c r="E56" t="s">
        <v>118</v>
      </c>
      <c r="F56" s="5" t="s">
        <v>94</v>
      </c>
      <c r="G56" s="3" t="s">
        <v>10</v>
      </c>
      <c r="H56" s="3" t="str">
        <f>LOOKUP(TRIM(LEFT(WC_2014[[#This Row],[Group]],3)),
{"3P";"A";"B";"C";"D";"E";"F";"FIN";"G";"H";"QF";"R16";"SF"},
{"Third Place";"Gr. A";"Gr. B";"Gr. C";"Gr. D";"Gr. E";"Gr. F";"Final";"Gr. G";"Gr. H";"Quarter-Finals";"Round Of 16";"Semi-Finals"})</f>
        <v>Round Of 16</v>
      </c>
    </row>
    <row r="57" spans="1:12" x14ac:dyDescent="0.2">
      <c r="A57" s="4">
        <v>41821.916666666664</v>
      </c>
      <c r="B57" s="4">
        <f>WC_2014[[#This Row],[My time]] + TimeZone_Offset / 24</f>
        <v>41821.666666666664</v>
      </c>
      <c r="C57" s="9">
        <f>INT(WC_2014[[#This Row],[Your time]])</f>
        <v>41821</v>
      </c>
      <c r="D57" s="8" t="s">
        <v>86</v>
      </c>
      <c r="E57" t="s">
        <v>119</v>
      </c>
      <c r="F57" s="5" t="s">
        <v>98</v>
      </c>
      <c r="G57" s="3" t="s">
        <v>12</v>
      </c>
      <c r="H57" s="3" t="str">
        <f>LOOKUP(TRIM(LEFT(WC_2014[[#This Row],[Group]],3)),
{"3P";"A";"B";"C";"D";"E";"F";"FIN";"G";"H";"QF";"R16";"SF"},
{"Third Place";"Gr. A";"Gr. B";"Gr. C";"Gr. D";"Gr. E";"Gr. F";"Final";"Gr. G";"Gr. H";"Quarter-Finals";"Round Of 16";"Semi-Finals"})</f>
        <v>Round Of 16</v>
      </c>
    </row>
    <row r="58" spans="1:12" x14ac:dyDescent="0.2">
      <c r="A58" s="4">
        <v>41824.75</v>
      </c>
      <c r="B58" s="4">
        <f>WC_2014[[#This Row],[My time]] + TimeZone_Offset / 24</f>
        <v>41824.5</v>
      </c>
      <c r="C58" s="9">
        <f>INT(WC_2014[[#This Row],[Your time]])</f>
        <v>41824</v>
      </c>
      <c r="D58" s="8" t="s">
        <v>22</v>
      </c>
      <c r="E58" t="s">
        <v>121</v>
      </c>
      <c r="F58" s="10" t="s">
        <v>105</v>
      </c>
      <c r="G58" s="3" t="s">
        <v>19</v>
      </c>
      <c r="H58" s="3" t="str">
        <f>LOOKUP(TRIM(LEFT(WC_2014[[#This Row],[Group]],3)),
{"3P";"A";"B";"C";"D";"E";"F";"FIN";"G";"H";"QF";"R16";"SF"},
{"Third Place";"Gr. A";"Gr. B";"Gr. C";"Gr. D";"Gr. E";"Gr. F";"Final";"Gr. G";"Gr. H";"Quarter-Finals";"Round Of 16";"Semi-Finals"})</f>
        <v>Quarter-Finals</v>
      </c>
    </row>
    <row r="59" spans="1:12" x14ac:dyDescent="0.2">
      <c r="A59" s="4">
        <v>41824.916666666664</v>
      </c>
      <c r="B59" s="4">
        <f>WC_2014[[#This Row],[My time]] + TimeZone_Offset / 24</f>
        <v>41824.666666666664</v>
      </c>
      <c r="C59" s="9">
        <f>INT(WC_2014[[#This Row],[Your time]])</f>
        <v>41824</v>
      </c>
      <c r="D59" s="8" t="s">
        <v>23</v>
      </c>
      <c r="E59" t="s">
        <v>120</v>
      </c>
      <c r="F59" s="10" t="s">
        <v>98</v>
      </c>
      <c r="G59" s="3" t="s">
        <v>15</v>
      </c>
      <c r="H59" s="3" t="str">
        <f>LOOKUP(TRIM(LEFT(WC_2014[[#This Row],[Group]],3)),
{"3P";"A";"B";"C";"D";"E";"F";"FIN";"G";"H";"QF";"R16";"SF"},
{"Third Place";"Gr. A";"Gr. B";"Gr. C";"Gr. D";"Gr. E";"Gr. F";"Final";"Gr. G";"Gr. H";"Quarter-Finals";"Round Of 16";"Semi-Finals"})</f>
        <v>Quarter-Finals</v>
      </c>
    </row>
    <row r="60" spans="1:12" x14ac:dyDescent="0.2">
      <c r="A60" s="4">
        <v>41825.75</v>
      </c>
      <c r="B60" s="4">
        <f>WC_2014[[#This Row],[My time]] + TimeZone_Offset / 24</f>
        <v>41825.5</v>
      </c>
      <c r="C60" s="9">
        <f>INT(WC_2014[[#This Row],[Your time]])</f>
        <v>41825</v>
      </c>
      <c r="D60" s="8" t="s">
        <v>24</v>
      </c>
      <c r="E60" t="s">
        <v>122</v>
      </c>
      <c r="F60" s="10" t="s">
        <v>94</v>
      </c>
      <c r="G60" s="3" t="s">
        <v>18</v>
      </c>
      <c r="H60" s="3" t="str">
        <f>LOOKUP(TRIM(LEFT(WC_2014[[#This Row],[Group]],3)),
{"3P";"A";"B";"C";"D";"E";"F";"FIN";"G";"H";"QF";"R16";"SF"},
{"Third Place";"Gr. A";"Gr. B";"Gr. C";"Gr. D";"Gr. E";"Gr. F";"Final";"Gr. G";"Gr. H";"Quarter-Finals";"Round Of 16";"Semi-Finals"})</f>
        <v>Quarter-Finals</v>
      </c>
    </row>
    <row r="61" spans="1:12" x14ac:dyDescent="0.2">
      <c r="A61" s="4">
        <v>41825.916666666664</v>
      </c>
      <c r="B61" s="4">
        <f>WC_2014[[#This Row],[My time]] + TimeZone_Offset / 24</f>
        <v>41825.666666666664</v>
      </c>
      <c r="C61" s="9">
        <f>INT(WC_2014[[#This Row],[Your time]])</f>
        <v>41825</v>
      </c>
      <c r="D61" s="8" t="s">
        <v>25</v>
      </c>
      <c r="E61" t="s">
        <v>123</v>
      </c>
      <c r="F61" s="10" t="s">
        <v>127</v>
      </c>
      <c r="G61" s="3" t="s">
        <v>12</v>
      </c>
      <c r="H61" s="3" t="str">
        <f>LOOKUP(TRIM(LEFT(WC_2014[[#This Row],[Group]],3)),
{"3P";"A";"B";"C";"D";"E";"F";"FIN";"G";"H";"QF";"R16";"SF"},
{"Third Place";"Gr. A";"Gr. B";"Gr. C";"Gr. D";"Gr. E";"Gr. F";"Final";"Gr. G";"Gr. H";"Quarter-Finals";"Round Of 16";"Semi-Finals"})</f>
        <v>Quarter-Finals</v>
      </c>
    </row>
    <row r="62" spans="1:12" x14ac:dyDescent="0.2">
      <c r="A62" s="4">
        <v>41828.916666666664</v>
      </c>
      <c r="B62" s="4">
        <f>WC_2014[[#This Row],[My time]] + TimeZone_Offset / 24</f>
        <v>41828.666666666664</v>
      </c>
      <c r="C62" s="9">
        <f>INT(WC_2014[[#This Row],[Your time]])</f>
        <v>41828</v>
      </c>
      <c r="D62" s="8" t="s">
        <v>26</v>
      </c>
      <c r="E62" s="2" t="s">
        <v>126</v>
      </c>
      <c r="F62" s="5" t="s">
        <v>129</v>
      </c>
      <c r="G62" s="3" t="s">
        <v>14</v>
      </c>
      <c r="H62" s="3" t="str">
        <f>LOOKUP(TRIM(LEFT(WC_2014[[#This Row],[Group]],3)),
{"3P";"A";"B";"C";"D";"E";"F";"FIN";"G";"H";"QF";"R16";"SF"},
{"Third Place";"Gr. A";"Gr. B";"Gr. C";"Gr. D";"Gr. E";"Gr. F";"Final";"Gr. G";"Gr. H";"Quarter-Finals";"Round Of 16";"Semi-Finals"})</f>
        <v>Semi-Finals</v>
      </c>
    </row>
    <row r="63" spans="1:12" x14ac:dyDescent="0.2">
      <c r="A63" s="4">
        <v>41829.916666666664</v>
      </c>
      <c r="B63" s="4">
        <f>WC_2014[[#This Row],[My time]] + TimeZone_Offset / 24</f>
        <v>41829.666666666664</v>
      </c>
      <c r="C63" s="9">
        <f>INT(WC_2014[[#This Row],[Your time]])</f>
        <v>41829</v>
      </c>
      <c r="D63" s="8" t="s">
        <v>27</v>
      </c>
      <c r="E63" s="2" t="s">
        <v>128</v>
      </c>
      <c r="F63" s="10" t="s">
        <v>127</v>
      </c>
      <c r="G63" s="3" t="s">
        <v>10</v>
      </c>
      <c r="H63" s="3" t="str">
        <f>LOOKUP(TRIM(LEFT(WC_2014[[#This Row],[Group]],3)),
{"3P";"A";"B";"C";"D";"E";"F";"FIN";"G";"H";"QF";"R16";"SF"},
{"Third Place";"Gr. A";"Gr. B";"Gr. C";"Gr. D";"Gr. E";"Gr. F";"Final";"Gr. G";"Gr. H";"Quarter-Finals";"Round Of 16";"Semi-Finals"})</f>
        <v>Semi-Finals</v>
      </c>
    </row>
    <row r="64" spans="1:12" x14ac:dyDescent="0.2">
      <c r="A64" s="4">
        <v>41832.916666666664</v>
      </c>
      <c r="B64" s="4">
        <f>WC_2014[[#This Row],[My time]] + TimeZone_Offset / 24</f>
        <v>41832.666666666664</v>
      </c>
      <c r="C64" s="9">
        <f>INT(WC_2014[[#This Row],[Your time]])</f>
        <v>41832</v>
      </c>
      <c r="D64" s="8" t="s">
        <v>78</v>
      </c>
      <c r="E64" t="s">
        <v>130</v>
      </c>
      <c r="F64" s="5" t="s">
        <v>109</v>
      </c>
      <c r="G64" s="3" t="s">
        <v>18</v>
      </c>
      <c r="H64" s="3" t="str">
        <f>LOOKUP(TRIM(LEFT(WC_2014[[#This Row],[Group]],3)),
{"3P";"A";"B";"C";"D";"E";"F";"FIN";"G";"H";"QF";"R16";"SF"},
{"Third Place";"Gr. A";"Gr. B";"Gr. C";"Gr. D";"Gr. E";"Gr. F";"Final";"Gr. G";"Gr. H";"Quarter-Finals";"Round Of 16";"Semi-Finals"})</f>
        <v>Third Place</v>
      </c>
    </row>
    <row r="65" spans="1:8" x14ac:dyDescent="0.2">
      <c r="A65" s="4">
        <v>41833.875</v>
      </c>
      <c r="B65" s="4">
        <f>WC_2014[[#This Row],[My time]] + TimeZone_Offset / 24</f>
        <v>41833.625</v>
      </c>
      <c r="C65" s="9">
        <f>INT(WC_2014[[#This Row],[Your time]])</f>
        <v>41833</v>
      </c>
      <c r="D65" s="8" t="s">
        <v>77</v>
      </c>
      <c r="E65" t="s">
        <v>131</v>
      </c>
      <c r="F65" s="5" t="s">
        <v>94</v>
      </c>
      <c r="G65" s="3" t="s">
        <v>19</v>
      </c>
      <c r="H65" s="3" t="str">
        <f>LOOKUP(TRIM(LEFT(WC_2014[[#This Row],[Group]],3)),
{"3P";"A";"B";"C";"D";"E";"F";"FIN";"G";"H";"QF";"R16";"SF"},
{"Third Place";"Gr. A";"Gr. B";"Gr. C";"Gr. D";"Gr. E";"Gr. F";"Final";"Gr. G";"Gr. H";"Quarter-Finals";"Round Of 16";"Semi-Finals"})</f>
        <v>Final</v>
      </c>
    </row>
  </sheetData>
  <phoneticPr fontId="1" type="noConversion"/>
  <pageMargins left="0.75" right="0.75" top="1" bottom="1" header="0.5" footer="0.5"/>
  <pageSetup paperSize="9" orientation="portrait" r:id="rId1"/>
  <headerFooter alignWithMargins="0"/>
  <drawing r:id="rId2"/>
  <legacyDrawing r:id="rId3"/>
  <controls>
    <mc:AlternateContent xmlns:mc="http://schemas.openxmlformats.org/markup-compatibility/2006">
      <mc:Choice Requires="x14">
        <control shapeId="1028" r:id="rId4" name="SpinButton1">
          <controlPr defaultSize="0" autoLine="0" linkedCell="J38" r:id="rId5">
            <anchor>
              <from>
                <xdr:col>10</xdr:col>
                <xdr:colOff>447675</xdr:colOff>
                <xdr:row>37</xdr:row>
                <xdr:rowOff>57150</xdr:rowOff>
              </from>
              <to>
                <xdr:col>11</xdr:col>
                <xdr:colOff>219075</xdr:colOff>
                <xdr:row>39</xdr:row>
                <xdr:rowOff>76200</xdr:rowOff>
              </to>
            </anchor>
          </controlPr>
        </control>
      </mc:Choice>
      <mc:Fallback>
        <control shapeId="1028" r:id="rId4" name="SpinButton1"/>
      </mc:Fallback>
    </mc:AlternateContent>
  </controls>
  <tableParts count="1">
    <tablePart r:id="rId6"/>
  </tableParts>
  <extLst>
    <ext xmlns:x15="http://schemas.microsoft.com/office/spreadsheetml/2010/11/main" uri="{3A4CF648-6AED-40f4-86FF-DC5316D8AED3}">
      <x14:slicerList xmlns:x14="http://schemas.microsoft.com/office/spreadsheetml/2009/9/main">
        <x14:slicer r:id="rId7"/>
      </x14:slicerList>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WC_2014</vt:lpstr>
      <vt:lpstr>TimeZone_Offset</vt:lpstr>
    </vt:vector>
  </TitlesOfParts>
  <Company>Aexis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Wim Gielis</dc:creator>
  <cp:lastModifiedBy>Wim Gielis</cp:lastModifiedBy>
  <dcterms:created xsi:type="dcterms:W3CDTF">2008-12-01T22:42:44Z</dcterms:created>
  <dcterms:modified xsi:type="dcterms:W3CDTF">2014-07-14T19:31:33Z</dcterms:modified>
</cp:coreProperties>
</file>