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imelines/timeline1.xml" ContentType="application/vnd.ms-excel.timelin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0" yWindow="0" windowWidth="28800" windowHeight="12435"/>
  </bookViews>
  <sheets>
    <sheet name="Formules - gemakkelijke layout" sheetId="1" r:id="rId1"/>
    <sheet name="Formules - tabelfunctionaliteit" sheetId="2" r:id="rId2"/>
    <sheet name="Draaitabel met tijdslijn" sheetId="3" r:id="rId3"/>
  </sheets>
  <definedNames>
    <definedName name="NativeTimeline_Datum">#N/A</definedName>
  </definedNames>
  <calcPr calcId="152511" concurrentCalc="0"/>
  <pivotCaches>
    <pivotCache cacheId="7" r:id="rId4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5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F4" i="2"/>
  <c r="F3" i="2"/>
  <c r="J11" i="2"/>
  <c r="F2" i="2"/>
  <c r="I11" i="2"/>
  <c r="F8" i="2"/>
  <c r="B2" i="1"/>
  <c r="F9" i="2"/>
  <c r="H11" i="2"/>
  <c r="F6" i="2"/>
  <c r="F10" i="2"/>
  <c r="B25" i="1"/>
  <c r="B24" i="1"/>
  <c r="B20" i="1"/>
  <c r="B19" i="1"/>
  <c r="C2" i="1"/>
  <c r="B31" i="1" a="1"/>
  <c r="B31" i="1"/>
  <c r="D2" i="1"/>
  <c r="E2" i="1"/>
  <c r="F2" i="1"/>
  <c r="G2" i="1"/>
  <c r="H2" i="1"/>
  <c r="I2" i="1"/>
  <c r="J2" i="1"/>
  <c r="K2" i="1"/>
  <c r="B3" i="1"/>
  <c r="C3" i="1"/>
  <c r="D3" i="1"/>
  <c r="E3" i="1"/>
  <c r="F3" i="1"/>
  <c r="G3" i="1"/>
  <c r="H3" i="1"/>
  <c r="I3" i="1"/>
  <c r="J3" i="1"/>
  <c r="K3" i="1"/>
  <c r="B4" i="1"/>
  <c r="C4" i="1"/>
  <c r="D4" i="1"/>
  <c r="E4" i="1"/>
  <c r="F4" i="1"/>
  <c r="G4" i="1"/>
  <c r="H4" i="1"/>
  <c r="I4" i="1"/>
  <c r="J4" i="1"/>
  <c r="K4" i="1"/>
  <c r="B5" i="1"/>
  <c r="C5" i="1"/>
  <c r="D5" i="1"/>
  <c r="E5" i="1"/>
  <c r="F5" i="1"/>
  <c r="G5" i="1"/>
  <c r="H5" i="1"/>
  <c r="I5" i="1"/>
  <c r="J5" i="1"/>
  <c r="K5" i="1"/>
  <c r="B30" i="1"/>
  <c r="B28" i="1"/>
  <c r="B11" i="1"/>
  <c r="C6" i="1"/>
  <c r="K6" i="1"/>
  <c r="B6" i="1"/>
  <c r="I6" i="1"/>
  <c r="F6" i="1"/>
  <c r="D6" i="1"/>
  <c r="H6" i="1"/>
  <c r="J6" i="1"/>
  <c r="G6" i="1"/>
  <c r="E6" i="1"/>
  <c r="B15" i="1"/>
  <c r="B17" i="1" a="1"/>
  <c r="B17" i="1"/>
  <c r="B21" i="1"/>
  <c r="B13" i="1"/>
  <c r="B14" i="1"/>
  <c r="B16" i="1"/>
</calcChain>
</file>

<file path=xl/sharedStrings.xml><?xml version="1.0" encoding="utf-8"?>
<sst xmlns="http://schemas.openxmlformats.org/spreadsheetml/2006/main" count="123" uniqueCount="20">
  <si>
    <t>Jupiler</t>
  </si>
  <si>
    <t>Maes</t>
  </si>
  <si>
    <t>La Chouffe</t>
  </si>
  <si>
    <t>Begindatum</t>
  </si>
  <si>
    <t>Einddatum</t>
  </si>
  <si>
    <t>Met intelligentie</t>
  </si>
  <si>
    <t>Simpele som</t>
  </si>
  <si>
    <t>Drank  / Datum</t>
  </si>
  <si>
    <t>Noot: hier moeten de datums wel op volgorde staan</t>
  </si>
  <si>
    <t>Drank</t>
  </si>
  <si>
    <t>Dit is een matrixformule en vereist Ctrl-Shift-Enter in plaats van Enter om te bevestigen</t>
  </si>
  <si>
    <t>Datum</t>
  </si>
  <si>
    <t>Consumptie</t>
  </si>
  <si>
    <t>Grand Total</t>
  </si>
  <si>
    <t>Consumptie in de periode</t>
  </si>
  <si>
    <t>Noot: bij deze formules moeten de datums niet noodzakelijk op volgorde staan</t>
  </si>
  <si>
    <t>Noot: je kan ook datums groeperen in een draaitabel, maar dan is de keuze meer statisch</t>
  </si>
  <si>
    <t>Voor alle formules mogen er datums ontbreken (geen consumptie)</t>
  </si>
  <si>
    <t>Wim Gielis</t>
  </si>
  <si>
    <t>Of een kolom toevoegen aan de data tabel waar 1/0 aangeeft of de rij in de som moeten zitten, of niet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</si>
</sst>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4" fillId="0" borderId="0" xfId="0" applyFont="1"/>
    <xf numFmtId="14" fontId="0" fillId="0" borderId="0" xfId="0" applyNumberFormat="1"/>
    <xf numFmtId="16" fontId="0" fillId="0" borderId="0" xfId="0" applyNumberFormat="1"/>
    <xf numFmtId="16" fontId="2" fillId="2" borderId="1" xfId="2" applyNumberFormat="1"/>
    <xf numFmtId="164" fontId="0" fillId="0" borderId="0" xfId="1" applyNumberFormat="1" applyFont="1"/>
    <xf numFmtId="164" fontId="3" fillId="3" borderId="1" xfId="3" applyNumberFormat="1"/>
    <xf numFmtId="0" fontId="0" fillId="0" borderId="0" xfId="0" quotePrefix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2" xfId="0" applyBorder="1"/>
    <xf numFmtId="0" fontId="0" fillId="0" borderId="3" xfId="0" applyFill="1" applyBorder="1"/>
    <xf numFmtId="0" fontId="0" fillId="4" borderId="3" xfId="0" applyFill="1" applyBorder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0" fillId="4" borderId="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0" fillId="4" borderId="8" xfId="0" applyFill="1" applyBorder="1"/>
    <xf numFmtId="0" fontId="0" fillId="0" borderId="9" xfId="0" applyBorder="1"/>
    <xf numFmtId="0" fontId="0" fillId="0" borderId="0" xfId="0" applyAlignment="1">
      <alignment horizontal="right"/>
    </xf>
    <xf numFmtId="0" fontId="0" fillId="0" borderId="10" xfId="0" applyBorder="1"/>
    <xf numFmtId="0" fontId="0" fillId="0" borderId="11" xfId="0" applyBorder="1"/>
    <xf numFmtId="165" fontId="0" fillId="0" borderId="0" xfId="0" applyNumberFormat="1" applyAlignment="1">
      <alignment horizontal="left"/>
    </xf>
    <xf numFmtId="0" fontId="5" fillId="0" borderId="0" xfId="4" applyAlignment="1" applyProtection="1"/>
  </cellXfs>
  <cellStyles count="5">
    <cellStyle name="Calculation" xfId="3" builtinId="22"/>
    <cellStyle name="Comma" xfId="1" builtinId="3"/>
    <cellStyle name="Hyperlink" xfId="4" builtinId="8"/>
    <cellStyle name="Input" xfId="2" builtinId="20"/>
    <cellStyle name="Normal" xfId="0" builtinId="0"/>
  </cellStyles>
  <dxfs count="4">
    <dxf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11/relationships/timelineCache" Target="timelineCaches/timeline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7</xdr:col>
      <xdr:colOff>0</xdr:colOff>
      <xdr:row>8</xdr:row>
      <xdr:rowOff>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Datum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05200" y="190500"/>
              <a:ext cx="3619500" cy="133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BE" sz="1100"/>
                <a:t>Timeline: Works in Excel 2013 or higher. Do not move or resize.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m Gielis" refreshedDate="42356.372110532408" createdVersion="5" refreshedVersion="5" minRefreshableVersion="3" recordCount="40">
  <cacheSource type="worksheet">
    <worksheetSource name="tbl_Data_2"/>
  </cacheSource>
  <cacheFields count="3">
    <cacheField name="Drank" numFmtId="0">
      <sharedItems count="3">
        <s v="Jupiler"/>
        <s v="La Chouffe"/>
        <s v="Maes"/>
      </sharedItems>
    </cacheField>
    <cacheField name="Datum" numFmtId="14">
      <sharedItems containsSemiMixedTypes="0" containsNonDate="0" containsDate="1" containsString="0" minDate="2015-11-25T00:00:00" maxDate="2015-12-08T00:00:00" count="10"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5T00:00:00"/>
        <d v="2015-12-06T00:00:00"/>
        <d v="2015-12-07T00:00:00"/>
      </sharedItems>
    </cacheField>
    <cacheField name="Consumptie" numFmtId="0">
      <sharedItems containsSemiMixedTypes="0" containsString="0" containsNumber="1" containsInteger="1" minValue="4" maxValue="55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x v="0"/>
    <x v="0"/>
    <n v="4"/>
  </r>
  <r>
    <x v="0"/>
    <x v="1"/>
    <n v="6"/>
  </r>
  <r>
    <x v="0"/>
    <x v="2"/>
    <n v="8"/>
  </r>
  <r>
    <x v="0"/>
    <x v="3"/>
    <n v="10"/>
  </r>
  <r>
    <x v="0"/>
    <x v="4"/>
    <n v="12"/>
  </r>
  <r>
    <x v="0"/>
    <x v="5"/>
    <n v="14"/>
  </r>
  <r>
    <x v="0"/>
    <x v="6"/>
    <n v="16"/>
  </r>
  <r>
    <x v="0"/>
    <x v="7"/>
    <n v="18"/>
  </r>
  <r>
    <x v="0"/>
    <x v="8"/>
    <n v="20"/>
  </r>
  <r>
    <x v="0"/>
    <x v="9"/>
    <n v="22"/>
  </r>
  <r>
    <x v="1"/>
    <x v="0"/>
    <n v="6"/>
  </r>
  <r>
    <x v="1"/>
    <x v="1"/>
    <n v="9"/>
  </r>
  <r>
    <x v="1"/>
    <x v="2"/>
    <n v="12"/>
  </r>
  <r>
    <x v="1"/>
    <x v="3"/>
    <n v="15"/>
  </r>
  <r>
    <x v="1"/>
    <x v="4"/>
    <n v="18"/>
  </r>
  <r>
    <x v="1"/>
    <x v="5"/>
    <n v="21"/>
  </r>
  <r>
    <x v="1"/>
    <x v="6"/>
    <n v="24"/>
  </r>
  <r>
    <x v="1"/>
    <x v="7"/>
    <n v="27"/>
  </r>
  <r>
    <x v="1"/>
    <x v="8"/>
    <n v="30"/>
  </r>
  <r>
    <x v="1"/>
    <x v="9"/>
    <n v="33"/>
  </r>
  <r>
    <x v="2"/>
    <x v="0"/>
    <n v="8"/>
  </r>
  <r>
    <x v="2"/>
    <x v="1"/>
    <n v="12"/>
  </r>
  <r>
    <x v="2"/>
    <x v="2"/>
    <n v="16"/>
  </r>
  <r>
    <x v="2"/>
    <x v="3"/>
    <n v="20"/>
  </r>
  <r>
    <x v="2"/>
    <x v="4"/>
    <n v="24"/>
  </r>
  <r>
    <x v="2"/>
    <x v="5"/>
    <n v="28"/>
  </r>
  <r>
    <x v="2"/>
    <x v="6"/>
    <n v="32"/>
  </r>
  <r>
    <x v="2"/>
    <x v="7"/>
    <n v="36"/>
  </r>
  <r>
    <x v="2"/>
    <x v="8"/>
    <n v="40"/>
  </r>
  <r>
    <x v="2"/>
    <x v="9"/>
    <n v="44"/>
  </r>
  <r>
    <x v="1"/>
    <x v="0"/>
    <n v="10"/>
  </r>
  <r>
    <x v="1"/>
    <x v="1"/>
    <n v="15"/>
  </r>
  <r>
    <x v="1"/>
    <x v="2"/>
    <n v="20"/>
  </r>
  <r>
    <x v="1"/>
    <x v="3"/>
    <n v="25"/>
  </r>
  <r>
    <x v="1"/>
    <x v="4"/>
    <n v="30"/>
  </r>
  <r>
    <x v="1"/>
    <x v="5"/>
    <n v="35"/>
  </r>
  <r>
    <x v="1"/>
    <x v="6"/>
    <n v="40"/>
  </r>
  <r>
    <x v="1"/>
    <x v="7"/>
    <n v="45"/>
  </r>
  <r>
    <x v="1"/>
    <x v="8"/>
    <n v="50"/>
  </r>
  <r>
    <x v="1"/>
    <x v="9"/>
    <n v="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5" minRefreshableVersion="5" useAutoFormatting="1" itemPrintTitles="1" createdVersion="5" indent="0" outline="1" outlineData="1" multipleFieldFilters="0" rowHeaderCaption="Drank">
  <location ref="E11:F15" firstHeaderRow="1" firstDataRow="1" firstDataCol="1"/>
  <pivotFields count="3">
    <pivotField axis="axisRow" showAll="0">
      <items count="4">
        <item x="0"/>
        <item x="1"/>
        <item x="2"/>
        <item t="default"/>
      </items>
    </pivotField>
    <pivotField numFmtId="14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nsumptie in de periode" fld="2" baseField="0" baseItem="0"/>
  </dataFields>
  <pivotTableStyleInfo name="PivotStyleLight16" showRowHeaders="1" showColHeaders="1" showRowStripes="0" showColStripes="0" showLastColumn="1"/>
  <filters count="1">
    <filter fld="1" type="dateBetween" evalOrder="-1" id="4" name="Datum">
      <autoFilter ref="A1">
        <filterColumn colId="0">
          <customFilters and="1">
            <customFilter operator="greaterThanOrEqual" val="42338"/>
            <customFilter operator="lessThanOrEqual" val="42344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bl_Data" displayName="tbl_Data" ref="A1:C41" totalsRowShown="0" headerRowDxfId="3">
  <autoFilter ref="A1:C41"/>
  <tableColumns count="3">
    <tableColumn id="1" name="Drank"/>
    <tableColumn id="2" name="Datum" dataDxfId="2"/>
    <tableColumn id="3" name="Consumpti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bl_Data_2" displayName="tbl_Data_2" ref="A1:C41" totalsRowShown="0" headerRowDxfId="1">
  <autoFilter ref="A1:C41"/>
  <tableColumns count="3">
    <tableColumn id="1" name="Drank"/>
    <tableColumn id="2" name="Datum" dataDxfId="0"/>
    <tableColumn id="3" name="Consumpti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Datum" sourceName="Datum">
  <pivotTables>
    <pivotTable tabId="3" name="PivotTable1"/>
  </pivotTables>
  <state minimalRefreshVersion="6" lastRefreshVersion="6" pivotCacheId="1" filterType="dateBetween">
    <selection startDate="2015-11-30T00:00:00" endDate="2015-12-06T00:00:00"/>
    <bounds startDate="2015-01-01T00:00:00" endDate="201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Datum" cache="NativeTimeline_Datum" caption="Datum" level="3" selectionLevel="3" scrollPosition="2015-11-28T00:00:00"/>
</timeline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workbookViewId="0"/>
  </sheetViews>
  <sheetFormatPr defaultRowHeight="15" x14ac:dyDescent="0.25"/>
  <cols>
    <col min="1" max="1" width="16.140625" bestFit="1" customWidth="1"/>
    <col min="2" max="6" width="10.7109375" bestFit="1" customWidth="1"/>
    <col min="7" max="13" width="9.7109375" bestFit="1" customWidth="1"/>
  </cols>
  <sheetData>
    <row r="1" spans="1:14" x14ac:dyDescent="0.25">
      <c r="A1" s="1" t="s">
        <v>7</v>
      </c>
      <c r="B1" s="2">
        <v>42333</v>
      </c>
      <c r="C1" s="2">
        <v>42334</v>
      </c>
      <c r="D1" s="2">
        <v>42335</v>
      </c>
      <c r="E1" s="2">
        <v>42339</v>
      </c>
      <c r="F1" s="2">
        <v>42340</v>
      </c>
      <c r="G1" s="2">
        <v>42341</v>
      </c>
      <c r="H1" s="2">
        <v>42342</v>
      </c>
      <c r="I1" s="2">
        <v>42343</v>
      </c>
      <c r="J1" s="2">
        <v>42344</v>
      </c>
      <c r="K1" s="2">
        <v>42345</v>
      </c>
    </row>
    <row r="2" spans="1:14" x14ac:dyDescent="0.25">
      <c r="A2" t="s">
        <v>0</v>
      </c>
      <c r="B2" s="11">
        <f>ROW()*COLUMN()</f>
        <v>4</v>
      </c>
      <c r="C2" s="12">
        <f t="shared" ref="B2:K5" si="0">ROW()*COLUMN()</f>
        <v>6</v>
      </c>
      <c r="D2" s="12">
        <f t="shared" si="0"/>
        <v>8</v>
      </c>
      <c r="E2" s="13">
        <f t="shared" si="0"/>
        <v>10</v>
      </c>
      <c r="F2" s="13">
        <f t="shared" si="0"/>
        <v>12</v>
      </c>
      <c r="G2" s="13">
        <f t="shared" si="0"/>
        <v>14</v>
      </c>
      <c r="H2" s="13">
        <f t="shared" si="0"/>
        <v>16</v>
      </c>
      <c r="I2" s="13">
        <f t="shared" si="0"/>
        <v>18</v>
      </c>
      <c r="J2" s="13">
        <f t="shared" si="0"/>
        <v>20</v>
      </c>
      <c r="K2" s="14">
        <f t="shared" si="0"/>
        <v>22</v>
      </c>
    </row>
    <row r="3" spans="1:14" x14ac:dyDescent="0.25">
      <c r="A3" t="s">
        <v>2</v>
      </c>
      <c r="B3" s="15">
        <f t="shared" si="0"/>
        <v>6</v>
      </c>
      <c r="C3" s="16">
        <f t="shared" si="0"/>
        <v>9</v>
      </c>
      <c r="D3" s="16">
        <f t="shared" si="0"/>
        <v>12</v>
      </c>
      <c r="E3" s="17">
        <f t="shared" si="0"/>
        <v>15</v>
      </c>
      <c r="F3" s="17">
        <f t="shared" si="0"/>
        <v>18</v>
      </c>
      <c r="G3" s="17">
        <f t="shared" si="0"/>
        <v>21</v>
      </c>
      <c r="H3" s="17">
        <f t="shared" si="0"/>
        <v>24</v>
      </c>
      <c r="I3" s="17">
        <f t="shared" si="0"/>
        <v>27</v>
      </c>
      <c r="J3" s="17">
        <f t="shared" si="0"/>
        <v>30</v>
      </c>
      <c r="K3" s="18">
        <f t="shared" si="0"/>
        <v>33</v>
      </c>
    </row>
    <row r="4" spans="1:14" x14ac:dyDescent="0.25">
      <c r="A4" t="s">
        <v>1</v>
      </c>
      <c r="B4" s="15">
        <f t="shared" si="0"/>
        <v>8</v>
      </c>
      <c r="C4" s="16">
        <f t="shared" si="0"/>
        <v>12</v>
      </c>
      <c r="D4" s="16">
        <f t="shared" si="0"/>
        <v>16</v>
      </c>
      <c r="E4" s="17">
        <f t="shared" si="0"/>
        <v>20</v>
      </c>
      <c r="F4" s="17">
        <f t="shared" si="0"/>
        <v>24</v>
      </c>
      <c r="G4" s="17">
        <f t="shared" si="0"/>
        <v>28</v>
      </c>
      <c r="H4" s="17">
        <f t="shared" si="0"/>
        <v>32</v>
      </c>
      <c r="I4" s="17">
        <f t="shared" si="0"/>
        <v>36</v>
      </c>
      <c r="J4" s="17">
        <f t="shared" si="0"/>
        <v>40</v>
      </c>
      <c r="K4" s="18">
        <f t="shared" si="0"/>
        <v>44</v>
      </c>
    </row>
    <row r="5" spans="1:14" x14ac:dyDescent="0.25">
      <c r="A5" t="s">
        <v>2</v>
      </c>
      <c r="B5" s="19">
        <f t="shared" si="0"/>
        <v>10</v>
      </c>
      <c r="C5" s="20">
        <f t="shared" si="0"/>
        <v>15</v>
      </c>
      <c r="D5" s="20">
        <f t="shared" si="0"/>
        <v>20</v>
      </c>
      <c r="E5" s="21">
        <f t="shared" si="0"/>
        <v>25</v>
      </c>
      <c r="F5" s="21">
        <f t="shared" si="0"/>
        <v>30</v>
      </c>
      <c r="G5" s="21">
        <f t="shared" si="0"/>
        <v>35</v>
      </c>
      <c r="H5" s="21">
        <f t="shared" si="0"/>
        <v>40</v>
      </c>
      <c r="I5" s="21">
        <f t="shared" si="0"/>
        <v>45</v>
      </c>
      <c r="J5" s="21">
        <f t="shared" si="0"/>
        <v>50</v>
      </c>
      <c r="K5" s="22">
        <f t="shared" si="0"/>
        <v>55</v>
      </c>
    </row>
    <row r="6" spans="1:14" x14ac:dyDescent="0.25">
      <c r="B6" s="1">
        <f t="shared" ref="B6:K6" si="1">SUM(B2:B5)</f>
        <v>28</v>
      </c>
      <c r="C6" s="1">
        <f t="shared" si="1"/>
        <v>42</v>
      </c>
      <c r="D6" s="1">
        <f t="shared" si="1"/>
        <v>56</v>
      </c>
      <c r="E6" s="1">
        <f t="shared" si="1"/>
        <v>70</v>
      </c>
      <c r="F6" s="1">
        <f t="shared" si="1"/>
        <v>84</v>
      </c>
      <c r="G6" s="1">
        <f t="shared" si="1"/>
        <v>98</v>
      </c>
      <c r="H6" s="1">
        <f t="shared" si="1"/>
        <v>112</v>
      </c>
      <c r="I6" s="1">
        <f t="shared" si="1"/>
        <v>126</v>
      </c>
      <c r="J6" s="1">
        <f t="shared" si="1"/>
        <v>140</v>
      </c>
      <c r="K6" s="1">
        <f t="shared" si="1"/>
        <v>154</v>
      </c>
    </row>
    <row r="8" spans="1:14" x14ac:dyDescent="0.25">
      <c r="A8" t="s">
        <v>3</v>
      </c>
      <c r="B8" s="4">
        <v>42338</v>
      </c>
      <c r="K8" s="23" t="s">
        <v>17</v>
      </c>
    </row>
    <row r="9" spans="1:14" x14ac:dyDescent="0.25">
      <c r="A9" t="s">
        <v>4</v>
      </c>
      <c r="B9" s="4">
        <v>42344</v>
      </c>
    </row>
    <row r="11" spans="1:14" x14ac:dyDescent="0.25">
      <c r="A11" t="s">
        <v>6</v>
      </c>
      <c r="B11" s="5">
        <f>SUM(E2:J5)</f>
        <v>630</v>
      </c>
      <c r="N11" t="s">
        <v>18</v>
      </c>
    </row>
    <row r="12" spans="1:14" x14ac:dyDescent="0.25">
      <c r="N12" s="26">
        <v>42356</v>
      </c>
    </row>
    <row r="13" spans="1:14" x14ac:dyDescent="0.25">
      <c r="A13" t="s">
        <v>5</v>
      </c>
      <c r="B13" s="6">
        <f>SUMIFS(B6:K6,B1:K1,"&gt;="&amp;B8,B1:K1,"&lt;="&amp;B9)</f>
        <v>630</v>
      </c>
      <c r="N13" s="27" t="str">
        <f>HYPERLINK("http://www.wimgielis.be","Website")</f>
        <v>Website</v>
      </c>
    </row>
    <row r="14" spans="1:14" x14ac:dyDescent="0.25">
      <c r="B14" s="6">
        <f>SUMPRODUCT((B6:K6)*(B1:K1&gt;=B8)*(B1:K1&lt;=B9))</f>
        <v>630</v>
      </c>
      <c r="D14" t="s">
        <v>15</v>
      </c>
    </row>
    <row r="15" spans="1:14" x14ac:dyDescent="0.25">
      <c r="B15" s="6">
        <f>SUMPRODUCT((B2:K5)*(B1:K1&gt;=B8)*(B1:K1&lt;=B9))</f>
        <v>630</v>
      </c>
    </row>
    <row r="16" spans="1:14" x14ac:dyDescent="0.25">
      <c r="B16" s="6">
        <f>SUMPRODUCT(B6:K6,--(B1:K1&gt;=B8),--(B1:K1&lt;=B9))</f>
        <v>630</v>
      </c>
    </row>
    <row r="17" spans="1:11" x14ac:dyDescent="0.25">
      <c r="B17" s="6">
        <f t="array" ref="B17">SUM((B1:K1&gt;=B24)*(B1:K1&lt;=B25)*(B6:K6))</f>
        <v>630</v>
      </c>
      <c r="D17" s="7" t="s">
        <v>10</v>
      </c>
      <c r="E17" s="3"/>
    </row>
    <row r="19" spans="1:11" x14ac:dyDescent="0.25">
      <c r="B19">
        <f>COUNTIF(B1:K1,"&lt;" &amp; B8)</f>
        <v>3</v>
      </c>
    </row>
    <row r="20" spans="1:11" x14ac:dyDescent="0.25">
      <c r="B20">
        <f>COUNTIF(B1:K1,"&lt;=" &amp; B9)</f>
        <v>9</v>
      </c>
    </row>
    <row r="21" spans="1:11" x14ac:dyDescent="0.25">
      <c r="B21" s="6">
        <f>SUM(INDEX(B6:K6,B19+1):INDEX(B6:K6,B20))</f>
        <v>630</v>
      </c>
      <c r="D21" t="s">
        <v>8</v>
      </c>
    </row>
    <row r="22" spans="1:11" ht="15.75" thickBot="1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x14ac:dyDescent="0.25">
      <c r="A24" t="s">
        <v>3</v>
      </c>
      <c r="B24" s="4">
        <f>B8</f>
        <v>42338</v>
      </c>
    </row>
    <row r="25" spans="1:11" x14ac:dyDescent="0.25">
      <c r="A25" t="s">
        <v>4</v>
      </c>
      <c r="B25" s="4">
        <f>B9</f>
        <v>42344</v>
      </c>
    </row>
    <row r="26" spans="1:11" x14ac:dyDescent="0.25">
      <c r="A26" t="s">
        <v>9</v>
      </c>
      <c r="B26" s="4" t="s">
        <v>2</v>
      </c>
    </row>
    <row r="28" spans="1:11" x14ac:dyDescent="0.25">
      <c r="A28" t="s">
        <v>6</v>
      </c>
      <c r="B28">
        <f>SUM(E3:J3,E5:J5)</f>
        <v>360</v>
      </c>
    </row>
    <row r="30" spans="1:11" x14ac:dyDescent="0.25">
      <c r="A30" t="s">
        <v>5</v>
      </c>
      <c r="B30" s="6">
        <f>SUMPRODUCT((B2:K5)*(B1:K1&gt;=B24)*(B1:K1&lt;=B25)*(A2:A5=$B$26))</f>
        <v>360</v>
      </c>
    </row>
    <row r="31" spans="1:11" x14ac:dyDescent="0.25">
      <c r="B31" s="6">
        <f t="array" ref="B31">SUM((A2:A5=$B$26)*(B1:K1&gt;=B24)*(B1:K1&lt;=B25)*(B2:K5))</f>
        <v>360</v>
      </c>
      <c r="D31" s="7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/>
  </sheetViews>
  <sheetFormatPr defaultRowHeight="15" x14ac:dyDescent="0.25"/>
  <cols>
    <col min="1" max="1" width="10.42578125" bestFit="1" customWidth="1"/>
    <col min="2" max="2" width="10.7109375" bestFit="1" customWidth="1"/>
    <col min="3" max="3" width="14" bestFit="1" customWidth="1"/>
    <col min="4" max="4" width="19.28515625" bestFit="1" customWidth="1"/>
    <col min="5" max="5" width="16.140625" bestFit="1" customWidth="1"/>
    <col min="6" max="6" width="10.7109375" bestFit="1" customWidth="1"/>
    <col min="8" max="10" width="11.42578125" customWidth="1"/>
  </cols>
  <sheetData>
    <row r="1" spans="1:10" x14ac:dyDescent="0.25">
      <c r="A1" s="1" t="s">
        <v>9</v>
      </c>
      <c r="B1" s="1" t="s">
        <v>11</v>
      </c>
      <c r="C1" s="1" t="s">
        <v>12</v>
      </c>
    </row>
    <row r="2" spans="1:10" x14ac:dyDescent="0.25">
      <c r="A2" t="s">
        <v>0</v>
      </c>
      <c r="B2" s="2">
        <v>42333</v>
      </c>
      <c r="C2">
        <v>4</v>
      </c>
      <c r="E2" t="s">
        <v>3</v>
      </c>
      <c r="F2" s="4">
        <f>'Formules - gemakkelijke layout'!B8</f>
        <v>42338</v>
      </c>
    </row>
    <row r="3" spans="1:10" x14ac:dyDescent="0.25">
      <c r="A3" t="s">
        <v>0</v>
      </c>
      <c r="B3" s="2">
        <v>42334</v>
      </c>
      <c r="C3">
        <v>6</v>
      </c>
      <c r="E3" t="s">
        <v>4</v>
      </c>
      <c r="F3" s="4">
        <f>'Formules - gemakkelijke layout'!B9</f>
        <v>42344</v>
      </c>
    </row>
    <row r="4" spans="1:10" x14ac:dyDescent="0.25">
      <c r="A4" t="s">
        <v>0</v>
      </c>
      <c r="B4" s="2">
        <v>42335</v>
      </c>
      <c r="C4">
        <v>8</v>
      </c>
      <c r="E4" t="s">
        <v>9</v>
      </c>
      <c r="F4" s="4" t="str">
        <f>'Formules - gemakkelijke layout'!B26</f>
        <v>La Chouffe</v>
      </c>
    </row>
    <row r="5" spans="1:10" x14ac:dyDescent="0.25">
      <c r="A5" t="s">
        <v>0</v>
      </c>
      <c r="B5" s="2">
        <v>42339</v>
      </c>
      <c r="C5">
        <v>10</v>
      </c>
    </row>
    <row r="6" spans="1:10" x14ac:dyDescent="0.25">
      <c r="A6" t="s">
        <v>0</v>
      </c>
      <c r="B6" s="2">
        <v>42340</v>
      </c>
      <c r="C6">
        <v>12</v>
      </c>
      <c r="E6" t="s">
        <v>6</v>
      </c>
      <c r="F6">
        <f>SUM(C15:C20,C35:C40)</f>
        <v>360</v>
      </c>
    </row>
    <row r="7" spans="1:10" x14ac:dyDescent="0.25">
      <c r="A7" t="s">
        <v>0</v>
      </c>
      <c r="B7" s="2">
        <v>42341</v>
      </c>
      <c r="C7">
        <v>14</v>
      </c>
    </row>
    <row r="8" spans="1:10" x14ac:dyDescent="0.25">
      <c r="A8" t="s">
        <v>0</v>
      </c>
      <c r="B8" s="2">
        <v>42342</v>
      </c>
      <c r="C8">
        <v>16</v>
      </c>
      <c r="E8" t="s">
        <v>5</v>
      </c>
      <c r="F8" s="6">
        <f>SUMPRODUCT((tbl_Data[Consumptie])*(tbl_Data[Datum]&gt;=$F$2)*(tbl_Data[Datum]&lt;=$F$3)*(tbl_Data[Drank]=$F$4))</f>
        <v>360</v>
      </c>
    </row>
    <row r="9" spans="1:10" x14ac:dyDescent="0.25">
      <c r="A9" t="s">
        <v>0</v>
      </c>
      <c r="B9" s="2">
        <v>42343</v>
      </c>
      <c r="C9">
        <v>18</v>
      </c>
      <c r="F9" s="6">
        <f>SUMIFS(tbl_Data[Consumptie],tbl_Data[Datum],"&gt;=" &amp; F2,tbl_Data[Datum],"&lt;=" &amp; $F$3,tbl_Data[Drank],$F$4)</f>
        <v>360</v>
      </c>
    </row>
    <row r="10" spans="1:10" x14ac:dyDescent="0.25">
      <c r="A10" t="s">
        <v>0</v>
      </c>
      <c r="B10" s="2">
        <v>42344</v>
      </c>
      <c r="C10">
        <v>20</v>
      </c>
      <c r="F10" s="6">
        <f>DSUM(tbl_Data[#All],"Consumptie",H10:J11)</f>
        <v>360</v>
      </c>
      <c r="H10" t="s">
        <v>9</v>
      </c>
      <c r="I10" t="s">
        <v>11</v>
      </c>
      <c r="J10" t="s">
        <v>11</v>
      </c>
    </row>
    <row r="11" spans="1:10" x14ac:dyDescent="0.25">
      <c r="A11" t="s">
        <v>0</v>
      </c>
      <c r="B11" s="2">
        <v>42345</v>
      </c>
      <c r="C11">
        <v>22</v>
      </c>
      <c r="H11" s="3" t="str">
        <f>F4</f>
        <v>La Chouffe</v>
      </c>
      <c r="I11" t="str">
        <f>"&gt;=" &amp; TEXT(F2,"d/mmm")</f>
        <v>&gt;=30/nov</v>
      </c>
      <c r="J11" t="str">
        <f>"&lt;=" &amp; TEXT(F3,"d/mmm")</f>
        <v>&lt;=6/dec</v>
      </c>
    </row>
    <row r="12" spans="1:10" x14ac:dyDescent="0.25">
      <c r="A12" t="s">
        <v>2</v>
      </c>
      <c r="B12" s="2">
        <v>42333</v>
      </c>
      <c r="C12">
        <v>6</v>
      </c>
    </row>
    <row r="13" spans="1:10" x14ac:dyDescent="0.25">
      <c r="A13" t="s">
        <v>2</v>
      </c>
      <c r="B13" s="2">
        <v>42334</v>
      </c>
      <c r="C13">
        <v>9</v>
      </c>
    </row>
    <row r="14" spans="1:10" x14ac:dyDescent="0.25">
      <c r="A14" t="s">
        <v>2</v>
      </c>
      <c r="B14" s="2">
        <v>42335</v>
      </c>
      <c r="C14">
        <v>12</v>
      </c>
    </row>
    <row r="15" spans="1:10" x14ac:dyDescent="0.25">
      <c r="A15" t="s">
        <v>2</v>
      </c>
      <c r="B15" s="2">
        <v>42339</v>
      </c>
      <c r="C15">
        <v>15</v>
      </c>
    </row>
    <row r="16" spans="1:10" x14ac:dyDescent="0.25">
      <c r="A16" t="s">
        <v>2</v>
      </c>
      <c r="B16" s="2">
        <v>42340</v>
      </c>
      <c r="C16">
        <v>18</v>
      </c>
    </row>
    <row r="17" spans="1:3" x14ac:dyDescent="0.25">
      <c r="A17" t="s">
        <v>2</v>
      </c>
      <c r="B17" s="2">
        <v>42341</v>
      </c>
      <c r="C17">
        <v>21</v>
      </c>
    </row>
    <row r="18" spans="1:3" x14ac:dyDescent="0.25">
      <c r="A18" t="s">
        <v>2</v>
      </c>
      <c r="B18" s="2">
        <v>42342</v>
      </c>
      <c r="C18">
        <v>24</v>
      </c>
    </row>
    <row r="19" spans="1:3" x14ac:dyDescent="0.25">
      <c r="A19" t="s">
        <v>2</v>
      </c>
      <c r="B19" s="2">
        <v>42343</v>
      </c>
      <c r="C19">
        <v>27</v>
      </c>
    </row>
    <row r="20" spans="1:3" x14ac:dyDescent="0.25">
      <c r="A20" t="s">
        <v>2</v>
      </c>
      <c r="B20" s="2">
        <v>42344</v>
      </c>
      <c r="C20">
        <v>30</v>
      </c>
    </row>
    <row r="21" spans="1:3" x14ac:dyDescent="0.25">
      <c r="A21" t="s">
        <v>2</v>
      </c>
      <c r="B21" s="2">
        <v>42345</v>
      </c>
      <c r="C21">
        <v>33</v>
      </c>
    </row>
    <row r="22" spans="1:3" x14ac:dyDescent="0.25">
      <c r="A22" t="s">
        <v>1</v>
      </c>
      <c r="B22" s="2">
        <v>42333</v>
      </c>
      <c r="C22">
        <v>8</v>
      </c>
    </row>
    <row r="23" spans="1:3" x14ac:dyDescent="0.25">
      <c r="A23" t="s">
        <v>1</v>
      </c>
      <c r="B23" s="2">
        <v>42334</v>
      </c>
      <c r="C23">
        <v>12</v>
      </c>
    </row>
    <row r="24" spans="1:3" x14ac:dyDescent="0.25">
      <c r="A24" t="s">
        <v>1</v>
      </c>
      <c r="B24" s="2">
        <v>42335</v>
      </c>
      <c r="C24">
        <v>16</v>
      </c>
    </row>
    <row r="25" spans="1:3" x14ac:dyDescent="0.25">
      <c r="A25" t="s">
        <v>1</v>
      </c>
      <c r="B25" s="2">
        <v>42339</v>
      </c>
      <c r="C25">
        <v>20</v>
      </c>
    </row>
    <row r="26" spans="1:3" x14ac:dyDescent="0.25">
      <c r="A26" t="s">
        <v>1</v>
      </c>
      <c r="B26" s="2">
        <v>42340</v>
      </c>
      <c r="C26">
        <v>24</v>
      </c>
    </row>
    <row r="27" spans="1:3" x14ac:dyDescent="0.25">
      <c r="A27" t="s">
        <v>1</v>
      </c>
      <c r="B27" s="2">
        <v>42341</v>
      </c>
      <c r="C27">
        <v>28</v>
      </c>
    </row>
    <row r="28" spans="1:3" x14ac:dyDescent="0.25">
      <c r="A28" t="s">
        <v>1</v>
      </c>
      <c r="B28" s="2">
        <v>42342</v>
      </c>
      <c r="C28">
        <v>32</v>
      </c>
    </row>
    <row r="29" spans="1:3" x14ac:dyDescent="0.25">
      <c r="A29" t="s">
        <v>1</v>
      </c>
      <c r="B29" s="2">
        <v>42343</v>
      </c>
      <c r="C29">
        <v>36</v>
      </c>
    </row>
    <row r="30" spans="1:3" x14ac:dyDescent="0.25">
      <c r="A30" t="s">
        <v>1</v>
      </c>
      <c r="B30" s="2">
        <v>42344</v>
      </c>
      <c r="C30">
        <v>40</v>
      </c>
    </row>
    <row r="31" spans="1:3" x14ac:dyDescent="0.25">
      <c r="A31" t="s">
        <v>1</v>
      </c>
      <c r="B31" s="2">
        <v>42345</v>
      </c>
      <c r="C31">
        <v>44</v>
      </c>
    </row>
    <row r="32" spans="1:3" x14ac:dyDescent="0.25">
      <c r="A32" t="s">
        <v>2</v>
      </c>
      <c r="B32" s="2">
        <v>42333</v>
      </c>
      <c r="C32">
        <v>10</v>
      </c>
    </row>
    <row r="33" spans="1:3" x14ac:dyDescent="0.25">
      <c r="A33" t="s">
        <v>2</v>
      </c>
      <c r="B33" s="2">
        <v>42334</v>
      </c>
      <c r="C33">
        <v>15</v>
      </c>
    </row>
    <row r="34" spans="1:3" x14ac:dyDescent="0.25">
      <c r="A34" t="s">
        <v>2</v>
      </c>
      <c r="B34" s="2">
        <v>42335</v>
      </c>
      <c r="C34">
        <v>20</v>
      </c>
    </row>
    <row r="35" spans="1:3" x14ac:dyDescent="0.25">
      <c r="A35" t="s">
        <v>2</v>
      </c>
      <c r="B35" s="2">
        <v>42339</v>
      </c>
      <c r="C35">
        <v>25</v>
      </c>
    </row>
    <row r="36" spans="1:3" x14ac:dyDescent="0.25">
      <c r="A36" t="s">
        <v>2</v>
      </c>
      <c r="B36" s="2">
        <v>42340</v>
      </c>
      <c r="C36">
        <v>30</v>
      </c>
    </row>
    <row r="37" spans="1:3" x14ac:dyDescent="0.25">
      <c r="A37" t="s">
        <v>2</v>
      </c>
      <c r="B37" s="2">
        <v>42341</v>
      </c>
      <c r="C37">
        <v>35</v>
      </c>
    </row>
    <row r="38" spans="1:3" x14ac:dyDescent="0.25">
      <c r="A38" t="s">
        <v>2</v>
      </c>
      <c r="B38" s="2">
        <v>42342</v>
      </c>
      <c r="C38">
        <v>40</v>
      </c>
    </row>
    <row r="39" spans="1:3" x14ac:dyDescent="0.25">
      <c r="A39" t="s">
        <v>2</v>
      </c>
      <c r="B39" s="2">
        <v>42343</v>
      </c>
      <c r="C39">
        <v>45</v>
      </c>
    </row>
    <row r="40" spans="1:3" x14ac:dyDescent="0.25">
      <c r="A40" t="s">
        <v>2</v>
      </c>
      <c r="B40" s="2">
        <v>42344</v>
      </c>
      <c r="C40">
        <v>50</v>
      </c>
    </row>
    <row r="41" spans="1:3" x14ac:dyDescent="0.25">
      <c r="A41" t="s">
        <v>2</v>
      </c>
      <c r="B41" s="2">
        <v>42345</v>
      </c>
      <c r="C41">
        <v>55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workbookViewId="0"/>
  </sheetViews>
  <sheetFormatPr defaultRowHeight="15" x14ac:dyDescent="0.25"/>
  <cols>
    <col min="1" max="1" width="10.42578125" bestFit="1" customWidth="1"/>
    <col min="2" max="2" width="10.7109375" bestFit="1" customWidth="1"/>
    <col min="3" max="3" width="14" bestFit="1" customWidth="1"/>
    <col min="4" max="4" width="19.28515625" bestFit="1" customWidth="1"/>
    <col min="5" max="5" width="11.28515625" customWidth="1"/>
    <col min="6" max="6" width="24.42578125" bestFit="1" customWidth="1"/>
    <col min="7" max="7" width="18.5703125" bestFit="1" customWidth="1"/>
  </cols>
  <sheetData>
    <row r="1" spans="1:9" x14ac:dyDescent="0.25">
      <c r="A1" s="1" t="s">
        <v>9</v>
      </c>
      <c r="B1" s="1" t="s">
        <v>11</v>
      </c>
      <c r="C1" s="1" t="s">
        <v>12</v>
      </c>
      <c r="I1" t="s">
        <v>16</v>
      </c>
    </row>
    <row r="2" spans="1:9" x14ac:dyDescent="0.25">
      <c r="A2" t="s">
        <v>0</v>
      </c>
      <c r="B2" s="2">
        <v>42333</v>
      </c>
      <c r="C2">
        <v>4</v>
      </c>
      <c r="I2" t="s">
        <v>19</v>
      </c>
    </row>
    <row r="3" spans="1:9" x14ac:dyDescent="0.25">
      <c r="A3" t="s">
        <v>0</v>
      </c>
      <c r="B3" s="2">
        <v>42334</v>
      </c>
      <c r="C3">
        <v>6</v>
      </c>
    </row>
    <row r="4" spans="1:9" x14ac:dyDescent="0.25">
      <c r="A4" t="s">
        <v>0</v>
      </c>
      <c r="B4" s="2">
        <v>42335</v>
      </c>
      <c r="C4">
        <v>8</v>
      </c>
    </row>
    <row r="5" spans="1:9" x14ac:dyDescent="0.25">
      <c r="A5" t="s">
        <v>0</v>
      </c>
      <c r="B5" s="2">
        <v>42339</v>
      </c>
      <c r="C5">
        <v>10</v>
      </c>
    </row>
    <row r="6" spans="1:9" x14ac:dyDescent="0.25">
      <c r="A6" t="s">
        <v>0</v>
      </c>
      <c r="B6" s="2">
        <v>42340</v>
      </c>
      <c r="C6">
        <v>12</v>
      </c>
    </row>
    <row r="7" spans="1:9" x14ac:dyDescent="0.25">
      <c r="A7" t="s">
        <v>0</v>
      </c>
      <c r="B7" s="2">
        <v>42341</v>
      </c>
      <c r="C7">
        <v>14</v>
      </c>
    </row>
    <row r="8" spans="1:9" x14ac:dyDescent="0.25">
      <c r="A8" t="s">
        <v>0</v>
      </c>
      <c r="B8" s="2">
        <v>42342</v>
      </c>
      <c r="C8">
        <v>16</v>
      </c>
    </row>
    <row r="9" spans="1:9" x14ac:dyDescent="0.25">
      <c r="A9" t="s">
        <v>0</v>
      </c>
      <c r="B9" s="2">
        <v>42343</v>
      </c>
      <c r="C9">
        <v>18</v>
      </c>
    </row>
    <row r="10" spans="1:9" x14ac:dyDescent="0.25">
      <c r="A10" t="s">
        <v>0</v>
      </c>
      <c r="B10" s="2">
        <v>42344</v>
      </c>
      <c r="C10">
        <v>20</v>
      </c>
    </row>
    <row r="11" spans="1:9" x14ac:dyDescent="0.25">
      <c r="A11" t="s">
        <v>0</v>
      </c>
      <c r="B11" s="2">
        <v>42345</v>
      </c>
      <c r="C11">
        <v>22</v>
      </c>
      <c r="E11" s="9" t="s">
        <v>9</v>
      </c>
      <c r="F11" t="s">
        <v>14</v>
      </c>
    </row>
    <row r="12" spans="1:9" x14ac:dyDescent="0.25">
      <c r="A12" t="s">
        <v>2</v>
      </c>
      <c r="B12" s="2">
        <v>42333</v>
      </c>
      <c r="C12">
        <v>6</v>
      </c>
      <c r="E12" s="10" t="s">
        <v>0</v>
      </c>
      <c r="F12" s="8">
        <v>90</v>
      </c>
    </row>
    <row r="13" spans="1:9" x14ac:dyDescent="0.25">
      <c r="A13" t="s">
        <v>2</v>
      </c>
      <c r="B13" s="2">
        <v>42334</v>
      </c>
      <c r="C13">
        <v>9</v>
      </c>
      <c r="E13" s="10" t="s">
        <v>2</v>
      </c>
      <c r="F13" s="8">
        <v>360</v>
      </c>
    </row>
    <row r="14" spans="1:9" x14ac:dyDescent="0.25">
      <c r="A14" t="s">
        <v>2</v>
      </c>
      <c r="B14" s="2">
        <v>42335</v>
      </c>
      <c r="C14">
        <v>12</v>
      </c>
      <c r="E14" s="10" t="s">
        <v>1</v>
      </c>
      <c r="F14" s="8">
        <v>180</v>
      </c>
    </row>
    <row r="15" spans="1:9" x14ac:dyDescent="0.25">
      <c r="A15" t="s">
        <v>2</v>
      </c>
      <c r="B15" s="2">
        <v>42339</v>
      </c>
      <c r="C15">
        <v>15</v>
      </c>
      <c r="E15" s="10" t="s">
        <v>13</v>
      </c>
      <c r="F15" s="8">
        <v>630</v>
      </c>
    </row>
    <row r="16" spans="1:9" x14ac:dyDescent="0.25">
      <c r="A16" t="s">
        <v>2</v>
      </c>
      <c r="B16" s="2">
        <v>42340</v>
      </c>
      <c r="C16">
        <v>18</v>
      </c>
    </row>
    <row r="17" spans="1:3" x14ac:dyDescent="0.25">
      <c r="A17" t="s">
        <v>2</v>
      </c>
      <c r="B17" s="2">
        <v>42341</v>
      </c>
      <c r="C17">
        <v>21</v>
      </c>
    </row>
    <row r="18" spans="1:3" x14ac:dyDescent="0.25">
      <c r="A18" t="s">
        <v>2</v>
      </c>
      <c r="B18" s="2">
        <v>42342</v>
      </c>
      <c r="C18">
        <v>24</v>
      </c>
    </row>
    <row r="19" spans="1:3" x14ac:dyDescent="0.25">
      <c r="A19" t="s">
        <v>2</v>
      </c>
      <c r="B19" s="2">
        <v>42343</v>
      </c>
      <c r="C19">
        <v>27</v>
      </c>
    </row>
    <row r="20" spans="1:3" x14ac:dyDescent="0.25">
      <c r="A20" t="s">
        <v>2</v>
      </c>
      <c r="B20" s="2">
        <v>42344</v>
      </c>
      <c r="C20">
        <v>30</v>
      </c>
    </row>
    <row r="21" spans="1:3" x14ac:dyDescent="0.25">
      <c r="A21" t="s">
        <v>2</v>
      </c>
      <c r="B21" s="2">
        <v>42345</v>
      </c>
      <c r="C21">
        <v>33</v>
      </c>
    </row>
    <row r="22" spans="1:3" x14ac:dyDescent="0.25">
      <c r="A22" t="s">
        <v>1</v>
      </c>
      <c r="B22" s="2">
        <v>42333</v>
      </c>
      <c r="C22">
        <v>8</v>
      </c>
    </row>
    <row r="23" spans="1:3" x14ac:dyDescent="0.25">
      <c r="A23" t="s">
        <v>1</v>
      </c>
      <c r="B23" s="2">
        <v>42334</v>
      </c>
      <c r="C23">
        <v>12</v>
      </c>
    </row>
    <row r="24" spans="1:3" x14ac:dyDescent="0.25">
      <c r="A24" t="s">
        <v>1</v>
      </c>
      <c r="B24" s="2">
        <v>42335</v>
      </c>
      <c r="C24">
        <v>16</v>
      </c>
    </row>
    <row r="25" spans="1:3" x14ac:dyDescent="0.25">
      <c r="A25" t="s">
        <v>1</v>
      </c>
      <c r="B25" s="2">
        <v>42339</v>
      </c>
      <c r="C25">
        <v>20</v>
      </c>
    </row>
    <row r="26" spans="1:3" x14ac:dyDescent="0.25">
      <c r="A26" t="s">
        <v>1</v>
      </c>
      <c r="B26" s="2">
        <v>42340</v>
      </c>
      <c r="C26">
        <v>24</v>
      </c>
    </row>
    <row r="27" spans="1:3" x14ac:dyDescent="0.25">
      <c r="A27" t="s">
        <v>1</v>
      </c>
      <c r="B27" s="2">
        <v>42341</v>
      </c>
      <c r="C27">
        <v>28</v>
      </c>
    </row>
    <row r="28" spans="1:3" x14ac:dyDescent="0.25">
      <c r="A28" t="s">
        <v>1</v>
      </c>
      <c r="B28" s="2">
        <v>42342</v>
      </c>
      <c r="C28">
        <v>32</v>
      </c>
    </row>
    <row r="29" spans="1:3" x14ac:dyDescent="0.25">
      <c r="A29" t="s">
        <v>1</v>
      </c>
      <c r="B29" s="2">
        <v>42343</v>
      </c>
      <c r="C29">
        <v>36</v>
      </c>
    </row>
    <row r="30" spans="1:3" x14ac:dyDescent="0.25">
      <c r="A30" t="s">
        <v>1</v>
      </c>
      <c r="B30" s="2">
        <v>42344</v>
      </c>
      <c r="C30">
        <v>40</v>
      </c>
    </row>
    <row r="31" spans="1:3" x14ac:dyDescent="0.25">
      <c r="A31" t="s">
        <v>1</v>
      </c>
      <c r="B31" s="2">
        <v>42345</v>
      </c>
      <c r="C31">
        <v>44</v>
      </c>
    </row>
    <row r="32" spans="1:3" x14ac:dyDescent="0.25">
      <c r="A32" t="s">
        <v>2</v>
      </c>
      <c r="B32" s="2">
        <v>42333</v>
      </c>
      <c r="C32">
        <v>10</v>
      </c>
    </row>
    <row r="33" spans="1:3" x14ac:dyDescent="0.25">
      <c r="A33" t="s">
        <v>2</v>
      </c>
      <c r="B33" s="2">
        <v>42334</v>
      </c>
      <c r="C33">
        <v>15</v>
      </c>
    </row>
    <row r="34" spans="1:3" x14ac:dyDescent="0.25">
      <c r="A34" t="s">
        <v>2</v>
      </c>
      <c r="B34" s="2">
        <v>42335</v>
      </c>
      <c r="C34">
        <v>20</v>
      </c>
    </row>
    <row r="35" spans="1:3" x14ac:dyDescent="0.25">
      <c r="A35" t="s">
        <v>2</v>
      </c>
      <c r="B35" s="2">
        <v>42339</v>
      </c>
      <c r="C35">
        <v>25</v>
      </c>
    </row>
    <row r="36" spans="1:3" x14ac:dyDescent="0.25">
      <c r="A36" t="s">
        <v>2</v>
      </c>
      <c r="B36" s="2">
        <v>42340</v>
      </c>
      <c r="C36">
        <v>30</v>
      </c>
    </row>
    <row r="37" spans="1:3" x14ac:dyDescent="0.25">
      <c r="A37" t="s">
        <v>2</v>
      </c>
      <c r="B37" s="2">
        <v>42341</v>
      </c>
      <c r="C37">
        <v>35</v>
      </c>
    </row>
    <row r="38" spans="1:3" x14ac:dyDescent="0.25">
      <c r="A38" t="s">
        <v>2</v>
      </c>
      <c r="B38" s="2">
        <v>42342</v>
      </c>
      <c r="C38">
        <v>40</v>
      </c>
    </row>
    <row r="39" spans="1:3" x14ac:dyDescent="0.25">
      <c r="A39" t="s">
        <v>2</v>
      </c>
      <c r="B39" s="2">
        <v>42343</v>
      </c>
      <c r="C39">
        <v>45</v>
      </c>
    </row>
    <row r="40" spans="1:3" x14ac:dyDescent="0.25">
      <c r="A40" t="s">
        <v>2</v>
      </c>
      <c r="B40" s="2">
        <v>42344</v>
      </c>
      <c r="C40">
        <v>50</v>
      </c>
    </row>
    <row r="41" spans="1:3" x14ac:dyDescent="0.25">
      <c r="A41" t="s">
        <v>2</v>
      </c>
      <c r="B41" s="2">
        <v>42345</v>
      </c>
      <c r="C41">
        <v>55</v>
      </c>
    </row>
  </sheetData>
  <pageMargins left="0.7" right="0.7" top="0.75" bottom="0.75" header="0.3" footer="0.3"/>
  <drawing r:id="rId2"/>
  <tableParts count="1">
    <tablePart r:id="rId3"/>
  </tableParts>
  <extLst>
    <ext xmlns:x15="http://schemas.microsoft.com/office/spreadsheetml/2010/11/main" uri="{7E03D99C-DC04-49d9-9315-930204A7B6E9}">
      <x15:timelineRefs>
        <x15:timelineRef r:id="rId4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Formules - gemakkelijke layout</vt:lpstr>
      <vt:lpstr>Formules - tabelfunctionaliteit</vt:lpstr>
      <vt:lpstr>Draaitabel met tijdslijn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2015-12-03T07:38:53Z</dcterms:created>
  <dcterms:modified xsi:type="dcterms:W3CDTF">2015-12-18T13:07:54Z</dcterms:modified>
</cp:coreProperties>
</file>