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2481" documentId="13_ncr:1_{55564564-5C5C-40C3-8535-A90946381C2B}" xr6:coauthVersionLast="46" xr6:coauthVersionMax="46" xr10:uidLastSave="{6205DD62-3300-4776-AC24-0C55FA804A2B}"/>
  <bookViews>
    <workbookView xWindow="-51720" yWindow="-5625" windowWidth="51840" windowHeight="21240" xr2:uid="{6F29ECBF-355E-4813-A92A-3812B7090AF7}"/>
  </bookViews>
  <sheets>
    <sheet name="VERI" sheetId="1" r:id="rId1"/>
    <sheet name="Filters" sheetId="8" r:id="rId2"/>
  </sheets>
  <definedNames>
    <definedName name="_xlnm._FilterDatabase" localSheetId="0" hidden="1">VERI!$A$1:$Y$24</definedName>
    <definedName name="ID" localSheetId="0" hidden="1">"1f353d72-2110-4e96-bc3b-dd987e28b0be"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 a="1"/>
  <c r="B5" i="8" s="1"/>
  <c r="F24" i="1" l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B17" i="1"/>
  <c r="C17" i="1"/>
  <c r="D17" i="1"/>
  <c r="E17" i="1"/>
  <c r="F17" i="1"/>
  <c r="E5" i="8" l="1" a="1"/>
  <c r="E5" i="8" s="1"/>
  <c r="H2" i="8" s="1"/>
  <c r="B7" i="1"/>
  <c r="C7" i="1"/>
  <c r="D7" i="1"/>
  <c r="E7" i="1"/>
  <c r="F7" i="1"/>
  <c r="G2" i="8" l="1"/>
  <c r="K5" i="8" s="1" a="1"/>
  <c r="K5" i="8" s="1"/>
  <c r="K3" i="8" s="1"/>
  <c r="I2" i="8"/>
  <c r="F11" i="1"/>
  <c r="B11" i="1"/>
  <c r="C11" i="1"/>
  <c r="D11" i="1"/>
  <c r="E11" i="1"/>
  <c r="X30" i="1"/>
  <c r="W30" i="1"/>
  <c r="V30" i="1"/>
  <c r="U30" i="1"/>
  <c r="T30" i="1"/>
  <c r="Y30" i="1"/>
  <c r="S30" i="1"/>
  <c r="R30" i="1"/>
  <c r="Q30" i="1"/>
  <c r="P30" i="1"/>
  <c r="O30" i="1"/>
  <c r="N30" i="1"/>
  <c r="M30" i="1"/>
  <c r="L30" i="1"/>
  <c r="X29" i="1"/>
  <c r="W29" i="1"/>
  <c r="V29" i="1"/>
  <c r="U29" i="1"/>
  <c r="T29" i="1"/>
  <c r="Y29" i="1"/>
  <c r="S29" i="1"/>
  <c r="R29" i="1"/>
  <c r="Q29" i="1"/>
  <c r="P29" i="1"/>
  <c r="O29" i="1"/>
  <c r="N29" i="1"/>
  <c r="M29" i="1"/>
  <c r="L29" i="1"/>
  <c r="X28" i="1"/>
  <c r="W28" i="1"/>
  <c r="V28" i="1"/>
  <c r="U28" i="1"/>
  <c r="T28" i="1"/>
  <c r="Y28" i="1"/>
  <c r="S28" i="1"/>
  <c r="R28" i="1"/>
  <c r="Q28" i="1"/>
  <c r="P28" i="1"/>
  <c r="O28" i="1"/>
  <c r="N28" i="1"/>
  <c r="M28" i="1"/>
  <c r="L28" i="1"/>
  <c r="X27" i="1"/>
  <c r="X33" i="1" s="1"/>
  <c r="W27" i="1"/>
  <c r="W33" i="1" s="1"/>
  <c r="V27" i="1"/>
  <c r="V33" i="1" s="1"/>
  <c r="U27" i="1"/>
  <c r="U33" i="1" s="1"/>
  <c r="T27" i="1"/>
  <c r="T33" i="1" s="1"/>
  <c r="Y27" i="1"/>
  <c r="Y33" i="1" s="1"/>
  <c r="S27" i="1"/>
  <c r="S33" i="1" s="1"/>
  <c r="R27" i="1"/>
  <c r="R33" i="1" s="1"/>
  <c r="Q27" i="1"/>
  <c r="Q33" i="1" s="1"/>
  <c r="P27" i="1"/>
  <c r="P33" i="1" s="1"/>
  <c r="O27" i="1"/>
  <c r="O33" i="1" s="1"/>
  <c r="N27" i="1"/>
  <c r="N33" i="1" s="1"/>
  <c r="M27" i="1"/>
  <c r="M33" i="1" s="1"/>
  <c r="L27" i="1"/>
  <c r="L33" i="1" s="1"/>
  <c r="X26" i="1"/>
  <c r="X34" i="1" s="1"/>
  <c r="W26" i="1"/>
  <c r="W34" i="1" s="1"/>
  <c r="V26" i="1"/>
  <c r="V34" i="1" s="1"/>
  <c r="U26" i="1"/>
  <c r="U34" i="1" s="1"/>
  <c r="T26" i="1"/>
  <c r="T34" i="1" s="1"/>
  <c r="Y26" i="1"/>
  <c r="Y34" i="1" s="1"/>
  <c r="S26" i="1"/>
  <c r="S34" i="1" s="1"/>
  <c r="R26" i="1"/>
  <c r="R34" i="1" s="1"/>
  <c r="Q26" i="1"/>
  <c r="Q34" i="1" s="1"/>
  <c r="P26" i="1"/>
  <c r="P34" i="1" s="1"/>
  <c r="O26" i="1"/>
  <c r="O34" i="1" s="1"/>
  <c r="N26" i="1"/>
  <c r="N34" i="1" s="1"/>
  <c r="M26" i="1"/>
  <c r="M34" i="1" s="1"/>
  <c r="L26" i="1"/>
  <c r="L34" i="1" s="1"/>
  <c r="K30" i="1"/>
  <c r="J30" i="1"/>
  <c r="I30" i="1"/>
  <c r="K29" i="1"/>
  <c r="J29" i="1"/>
  <c r="I29" i="1"/>
  <c r="K28" i="1"/>
  <c r="J28" i="1"/>
  <c r="I28" i="1"/>
  <c r="K27" i="1"/>
  <c r="K33" i="1" s="1"/>
  <c r="J27" i="1"/>
  <c r="J33" i="1" s="1"/>
  <c r="I27" i="1"/>
  <c r="I33" i="1" s="1"/>
  <c r="K26" i="1"/>
  <c r="J26" i="1"/>
  <c r="I26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H30" i="1"/>
  <c r="H29" i="1"/>
  <c r="H28" i="1"/>
  <c r="H27" i="1"/>
  <c r="H33" i="1" s="1"/>
  <c r="H26" i="1"/>
  <c r="H34" i="1" s="1"/>
  <c r="G27" i="1"/>
  <c r="G33" i="1" s="1"/>
  <c r="G28" i="1"/>
  <c r="G29" i="1"/>
  <c r="G30" i="1"/>
  <c r="G26" i="1"/>
  <c r="G34" i="1" s="1"/>
  <c r="G5" i="8" l="1" a="1"/>
  <c r="G5" i="8" s="1"/>
  <c r="G3" i="8" s="1"/>
  <c r="I5" i="8" a="1"/>
  <c r="I5" i="8" s="1"/>
  <c r="I3" i="8" s="1"/>
  <c r="H5" i="8" a="1"/>
  <c r="H5" i="8" s="1"/>
  <c r="H3" i="8" s="1"/>
  <c r="J5" i="8" a="1"/>
  <c r="J5" i="8" s="1"/>
  <c r="J3" i="8" s="1"/>
  <c r="I31" i="1"/>
  <c r="J31" i="1"/>
  <c r="K31" i="1"/>
  <c r="I34" i="1"/>
  <c r="K34" i="1"/>
  <c r="J34" i="1"/>
  <c r="H31" i="1"/>
  <c r="L31" i="1"/>
  <c r="P31" i="1"/>
  <c r="Y31" i="1"/>
  <c r="W31" i="1"/>
  <c r="O31" i="1"/>
  <c r="S31" i="1"/>
  <c r="V31" i="1"/>
  <c r="M31" i="1"/>
  <c r="Q31" i="1"/>
  <c r="T31" i="1"/>
  <c r="X31" i="1"/>
  <c r="N31" i="1"/>
  <c r="R31" i="1"/>
  <c r="U31" i="1"/>
  <c r="F3" i="8" l="1"/>
  <c r="B6" i="1"/>
  <c r="C6" i="1"/>
  <c r="D6" i="1"/>
  <c r="E6" i="1"/>
  <c r="F6" i="1"/>
  <c r="F12" i="1" l="1"/>
  <c r="F10" i="1"/>
  <c r="F8" i="1"/>
  <c r="F5" i="1"/>
  <c r="F4" i="1"/>
  <c r="E5" i="1"/>
  <c r="D5" i="1"/>
  <c r="C5" i="1"/>
  <c r="B5" i="1"/>
  <c r="E4" i="1"/>
  <c r="D4" i="1"/>
  <c r="C4" i="1"/>
  <c r="B4" i="1"/>
  <c r="E8" i="1" l="1"/>
  <c r="D8" i="1"/>
  <c r="C8" i="1"/>
  <c r="B8" i="1"/>
  <c r="E10" i="1"/>
  <c r="D10" i="1"/>
  <c r="C10" i="1"/>
  <c r="B10" i="1"/>
  <c r="E12" i="1"/>
  <c r="D12" i="1"/>
  <c r="C12" i="1"/>
  <c r="B12" i="1"/>
  <c r="C31" i="1" l="1"/>
  <c r="G31" i="1"/>
  <c r="C27" i="1"/>
  <c r="L35" i="1" l="1"/>
  <c r="Y35" i="1"/>
  <c r="P35" i="1"/>
  <c r="W35" i="1"/>
  <c r="H35" i="1"/>
  <c r="O35" i="1"/>
  <c r="U36" i="1"/>
  <c r="S35" i="1"/>
  <c r="X36" i="1"/>
  <c r="H36" i="1"/>
  <c r="S36" i="1"/>
  <c r="N35" i="1"/>
  <c r="L36" i="1"/>
  <c r="V35" i="1"/>
  <c r="G35" i="1"/>
  <c r="P36" i="1"/>
  <c r="G36" i="1"/>
  <c r="M35" i="1"/>
  <c r="J35" i="1"/>
  <c r="V36" i="1"/>
  <c r="R35" i="1"/>
  <c r="Y36" i="1"/>
  <c r="M36" i="1"/>
  <c r="I35" i="1"/>
  <c r="Q35" i="1"/>
  <c r="W36" i="1"/>
  <c r="K35" i="1"/>
  <c r="T35" i="1"/>
  <c r="U35" i="1"/>
  <c r="T36" i="1"/>
  <c r="N36" i="1"/>
  <c r="X35" i="1"/>
  <c r="Q36" i="1"/>
  <c r="R36" i="1"/>
  <c r="O36" i="1"/>
  <c r="J36" i="1"/>
  <c r="K36" i="1"/>
  <c r="I36" i="1"/>
  <c r="V32" i="1"/>
  <c r="U32" i="1"/>
  <c r="T32" i="1"/>
  <c r="R32" i="1"/>
  <c r="S32" i="1"/>
  <c r="P32" i="1"/>
  <c r="Q32" i="1"/>
  <c r="N32" i="1"/>
  <c r="H32" i="1"/>
  <c r="G32" i="1"/>
  <c r="L32" i="1"/>
  <c r="I32" i="1"/>
  <c r="X32" i="1"/>
  <c r="J32" i="1"/>
  <c r="O32" i="1"/>
  <c r="W32" i="1"/>
  <c r="Y32" i="1"/>
  <c r="K32" i="1"/>
  <c r="M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<sst xmlns="http://schemas.openxmlformats.org/spreadsheetml/2006/main" count="422" uniqueCount="63">
  <si>
    <t>R</t>
  </si>
  <si>
    <t>I</t>
  </si>
  <si>
    <t>x</t>
  </si>
  <si>
    <t/>
  </si>
  <si>
    <t>Team 1</t>
  </si>
  <si>
    <t>Extern</t>
  </si>
  <si>
    <t>Team 2</t>
  </si>
  <si>
    <t>Team 3</t>
  </si>
  <si>
    <t>Team 4</t>
  </si>
  <si>
    <t>Team members</t>
  </si>
  <si>
    <t>V</t>
  </si>
  <si>
    <t>E</t>
  </si>
  <si>
    <t>NVT</t>
  </si>
  <si>
    <t>Totaal A</t>
  </si>
  <si>
    <t>Totaal R</t>
  </si>
  <si>
    <t>Taaks</t>
  </si>
  <si>
    <t>Taak 01</t>
  </si>
  <si>
    <t>Taak 02</t>
  </si>
  <si>
    <t>Taak 03</t>
  </si>
  <si>
    <t>Taak 04</t>
  </si>
  <si>
    <t>Taak 05</t>
  </si>
  <si>
    <t>Taak 06</t>
  </si>
  <si>
    <t>Taak 07</t>
  </si>
  <si>
    <t>Taak 08</t>
  </si>
  <si>
    <t>Taak 09</t>
  </si>
  <si>
    <t>Taak 10</t>
  </si>
  <si>
    <t>Taak 11</t>
  </si>
  <si>
    <t>Taak 12</t>
  </si>
  <si>
    <t>Taak 13</t>
  </si>
  <si>
    <t>Taak 14</t>
  </si>
  <si>
    <t>Taak 15</t>
  </si>
  <si>
    <t>Taak 16</t>
  </si>
  <si>
    <t>Taak 17</t>
  </si>
  <si>
    <t>Taak 18</t>
  </si>
  <si>
    <t>Totaal Taken</t>
  </si>
  <si>
    <t>Totaal Taken %</t>
  </si>
  <si>
    <t>Totaal Taken E%</t>
  </si>
  <si>
    <t>Totaal Taken V%</t>
  </si>
  <si>
    <t>Taken</t>
  </si>
  <si>
    <t>Activiteit 1</t>
  </si>
  <si>
    <t>Activiteit 2</t>
  </si>
  <si>
    <t>Activiteit 3</t>
  </si>
  <si>
    <t>Activiteit 4</t>
  </si>
  <si>
    <t>Persoon 01</t>
  </si>
  <si>
    <t>Persoon 02</t>
  </si>
  <si>
    <t>Persoon 03</t>
  </si>
  <si>
    <t>Persoon 04</t>
  </si>
  <si>
    <t>Persoon 05</t>
  </si>
  <si>
    <t>Persoon 06</t>
  </si>
  <si>
    <t>Persoon 07</t>
  </si>
  <si>
    <t>Persoon 08</t>
  </si>
  <si>
    <t>Persoon 09</t>
  </si>
  <si>
    <t>Persoon 10</t>
  </si>
  <si>
    <t>Persoon 11</t>
  </si>
  <si>
    <t>Persoon 12</t>
  </si>
  <si>
    <t>Persoon 13</t>
  </si>
  <si>
    <t>Persoon 14</t>
  </si>
  <si>
    <t>Persoon 15</t>
  </si>
  <si>
    <t>Persoon 16</t>
  </si>
  <si>
    <t>Persoon 17</t>
  </si>
  <si>
    <t>Persoon 18</t>
  </si>
  <si>
    <t>Persoon 19</t>
  </si>
  <si>
    <t>Totaal A
(= Totaal Taken)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</si>
</sst>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textRotation="180"/>
    </xf>
    <xf numFmtId="0" fontId="5" fillId="0" borderId="3" xfId="0" applyFont="1" applyBorder="1" applyAlignment="1">
      <alignment horizontal="center" vertical="top" textRotation="180" wrapText="1"/>
    </xf>
    <xf numFmtId="0" fontId="5" fillId="0" borderId="5" xfId="0" applyFont="1" applyBorder="1" applyAlignment="1">
      <alignment horizontal="center" vertical="top" textRotation="18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 textRotation="180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top" textRotation="180"/>
    </xf>
    <xf numFmtId="0" fontId="4" fillId="2" borderId="16" xfId="0" applyFont="1" applyFill="1" applyBorder="1" applyAlignment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top" textRotation="180"/>
    </xf>
    <xf numFmtId="0" fontId="5" fillId="0" borderId="21" xfId="0" applyFont="1" applyBorder="1" applyAlignment="1">
      <alignment horizontal="center" vertical="top" textRotation="180"/>
    </xf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26" xfId="1" applyNumberFormat="1" applyFont="1" applyBorder="1" applyAlignment="1">
      <alignment horizontal="center"/>
    </xf>
    <xf numFmtId="164" fontId="1" fillId="0" borderId="27" xfId="1" applyNumberFormat="1" applyFont="1" applyBorder="1" applyAlignment="1">
      <alignment horizontal="center"/>
    </xf>
    <xf numFmtId="0" fontId="0" fillId="0" borderId="3" xfId="0" applyFill="1" applyBorder="1"/>
    <xf numFmtId="0" fontId="1" fillId="0" borderId="3" xfId="0" applyFont="1" applyFill="1" applyBorder="1"/>
    <xf numFmtId="9" fontId="0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28" xfId="0" applyBorder="1"/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FFBC-F5FF-4D17-BCB3-6B1415F081D7}">
  <dimension ref="A1:Y36"/>
  <sheetViews>
    <sheetView showGridLines="0" showRowColHeaders="0" tabSelected="1"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RowHeight="15" x14ac:dyDescent="0.25"/>
  <cols>
    <col min="1" max="1" width="15.85546875" bestFit="1" customWidth="1"/>
    <col min="2" max="6" width="4.5703125" style="3" customWidth="1"/>
    <col min="7" max="25" width="7.42578125" bestFit="1" customWidth="1"/>
  </cols>
  <sheetData>
    <row r="1" spans="1:25" s="16" customFormat="1" x14ac:dyDescent="0.25">
      <c r="A1" s="15"/>
      <c r="B1" s="60"/>
      <c r="C1" s="60"/>
      <c r="D1" s="60"/>
      <c r="E1" s="60"/>
      <c r="F1" s="17"/>
      <c r="G1" s="63" t="s">
        <v>4</v>
      </c>
      <c r="H1" s="61"/>
      <c r="I1" s="61"/>
      <c r="J1" s="61"/>
      <c r="K1" s="61"/>
      <c r="L1" s="61"/>
      <c r="M1" s="61"/>
      <c r="N1" s="61"/>
      <c r="O1" s="64" t="s">
        <v>6</v>
      </c>
      <c r="P1" s="61"/>
      <c r="Q1" s="61"/>
      <c r="R1" s="61"/>
      <c r="S1" s="65"/>
      <c r="T1" s="61" t="s">
        <v>7</v>
      </c>
      <c r="U1" s="62"/>
      <c r="V1" s="63" t="s">
        <v>8</v>
      </c>
      <c r="W1" s="61"/>
      <c r="X1" s="62"/>
      <c r="Y1" s="30" t="s">
        <v>5</v>
      </c>
    </row>
    <row r="2" spans="1:25" ht="66" customHeight="1" x14ac:dyDescent="0.25">
      <c r="A2" s="57" t="s">
        <v>38</v>
      </c>
      <c r="B2" s="57" t="s">
        <v>10</v>
      </c>
      <c r="C2" s="57" t="s">
        <v>11</v>
      </c>
      <c r="D2" s="57" t="s">
        <v>0</v>
      </c>
      <c r="E2" s="57" t="s">
        <v>1</v>
      </c>
      <c r="F2" s="57" t="s">
        <v>12</v>
      </c>
      <c r="G2" s="18" t="s">
        <v>43</v>
      </c>
      <c r="H2" s="18" t="s">
        <v>44</v>
      </c>
      <c r="I2" s="18" t="s">
        <v>45</v>
      </c>
      <c r="J2" s="18" t="s">
        <v>46</v>
      </c>
      <c r="K2" s="18" t="s">
        <v>47</v>
      </c>
      <c r="L2" s="18" t="s">
        <v>48</v>
      </c>
      <c r="M2" s="18" t="s">
        <v>49</v>
      </c>
      <c r="N2" s="20" t="s">
        <v>50</v>
      </c>
      <c r="O2" s="37" t="s">
        <v>51</v>
      </c>
      <c r="P2" s="18" t="s">
        <v>52</v>
      </c>
      <c r="Q2" s="18" t="s">
        <v>53</v>
      </c>
      <c r="R2" s="18" t="s">
        <v>54</v>
      </c>
      <c r="S2" s="38" t="s">
        <v>55</v>
      </c>
      <c r="T2" s="25" t="s">
        <v>56</v>
      </c>
      <c r="U2" s="19" t="s">
        <v>57</v>
      </c>
      <c r="V2" s="19" t="s">
        <v>58</v>
      </c>
      <c r="W2" s="18" t="s">
        <v>59</v>
      </c>
      <c r="X2" s="18" t="s">
        <v>60</v>
      </c>
      <c r="Y2" s="31" t="s">
        <v>61</v>
      </c>
    </row>
    <row r="3" spans="1:25" x14ac:dyDescent="0.25">
      <c r="A3" s="13" t="s">
        <v>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9"/>
      <c r="P3" s="14"/>
      <c r="Q3" s="14"/>
      <c r="R3" s="14"/>
      <c r="S3" s="40"/>
      <c r="T3" s="14"/>
      <c r="U3" s="14"/>
      <c r="V3" s="14"/>
      <c r="W3" s="14"/>
      <c r="X3" s="14"/>
      <c r="Y3" s="32"/>
    </row>
    <row r="4" spans="1:25" x14ac:dyDescent="0.25">
      <c r="A4" s="9" t="s">
        <v>16</v>
      </c>
      <c r="B4" s="5">
        <f>COUNTIF(G4:Y4,"R")</f>
        <v>4</v>
      </c>
      <c r="C4" s="5">
        <f t="shared" ref="C4:F8" si="0">COUNTIF($G4:$Y4,C$2)</f>
        <v>1</v>
      </c>
      <c r="D4" s="5">
        <f t="shared" si="0"/>
        <v>4</v>
      </c>
      <c r="E4" s="5">
        <f t="shared" si="0"/>
        <v>10</v>
      </c>
      <c r="F4" s="5">
        <f t="shared" si="0"/>
        <v>0</v>
      </c>
      <c r="G4" s="5" t="s">
        <v>10</v>
      </c>
      <c r="H4" s="5" t="s">
        <v>0</v>
      </c>
      <c r="I4" s="5" t="s">
        <v>0</v>
      </c>
      <c r="J4" s="5" t="s">
        <v>1</v>
      </c>
      <c r="K4" s="5" t="s">
        <v>1</v>
      </c>
      <c r="L4" s="5" t="s">
        <v>1</v>
      </c>
      <c r="M4" s="5" t="s">
        <v>10</v>
      </c>
      <c r="N4" s="21" t="s">
        <v>1</v>
      </c>
      <c r="O4" s="41" t="s">
        <v>11</v>
      </c>
      <c r="P4" s="5" t="s">
        <v>10</v>
      </c>
      <c r="Q4" s="5" t="s">
        <v>1</v>
      </c>
      <c r="R4" s="5" t="s">
        <v>10</v>
      </c>
      <c r="S4" s="42" t="s">
        <v>1</v>
      </c>
      <c r="T4" s="26" t="s">
        <v>1</v>
      </c>
      <c r="U4" s="5" t="s">
        <v>1</v>
      </c>
      <c r="V4" s="5" t="s">
        <v>0</v>
      </c>
      <c r="W4" s="5" t="s">
        <v>0</v>
      </c>
      <c r="X4" s="5" t="s">
        <v>1</v>
      </c>
      <c r="Y4" s="33" t="s">
        <v>1</v>
      </c>
    </row>
    <row r="5" spans="1:25" x14ac:dyDescent="0.25">
      <c r="A5" s="9" t="s">
        <v>17</v>
      </c>
      <c r="B5" s="5">
        <f>COUNTIF(G5:Y5,"R")</f>
        <v>4</v>
      </c>
      <c r="C5" s="5">
        <f t="shared" si="0"/>
        <v>1</v>
      </c>
      <c r="D5" s="5">
        <f t="shared" si="0"/>
        <v>4</v>
      </c>
      <c r="E5" s="5">
        <f t="shared" si="0"/>
        <v>9</v>
      </c>
      <c r="F5" s="5">
        <f t="shared" si="0"/>
        <v>0</v>
      </c>
      <c r="G5" s="5" t="s">
        <v>11</v>
      </c>
      <c r="H5" s="5" t="s">
        <v>0</v>
      </c>
      <c r="I5" s="5" t="s">
        <v>10</v>
      </c>
      <c r="J5" s="5" t="s">
        <v>1</v>
      </c>
      <c r="K5" s="5" t="s">
        <v>1</v>
      </c>
      <c r="L5" s="5" t="s">
        <v>1</v>
      </c>
      <c r="M5" s="5" t="s">
        <v>10</v>
      </c>
      <c r="N5" s="21" t="s">
        <v>1</v>
      </c>
      <c r="O5" s="41" t="s">
        <v>1</v>
      </c>
      <c r="P5" s="5" t="s">
        <v>10</v>
      </c>
      <c r="Q5" s="5" t="s">
        <v>1</v>
      </c>
      <c r="R5" s="5" t="s">
        <v>10</v>
      </c>
      <c r="S5" s="42" t="s">
        <v>1</v>
      </c>
      <c r="T5" s="26" t="s">
        <v>10</v>
      </c>
      <c r="U5" s="5" t="s">
        <v>0</v>
      </c>
      <c r="V5" s="5" t="s">
        <v>0</v>
      </c>
      <c r="W5" s="5" t="s">
        <v>0</v>
      </c>
      <c r="X5" s="5" t="s">
        <v>1</v>
      </c>
      <c r="Y5" s="33" t="s">
        <v>1</v>
      </c>
    </row>
    <row r="6" spans="1:25" x14ac:dyDescent="0.25">
      <c r="A6" s="9" t="s">
        <v>18</v>
      </c>
      <c r="B6" s="5">
        <f>COUNTIF(G6:Y6,"R")</f>
        <v>3</v>
      </c>
      <c r="C6" s="5">
        <f t="shared" si="0"/>
        <v>1</v>
      </c>
      <c r="D6" s="5">
        <f t="shared" si="0"/>
        <v>3</v>
      </c>
      <c r="E6" s="5">
        <f t="shared" si="0"/>
        <v>7</v>
      </c>
      <c r="F6" s="5">
        <f t="shared" si="0"/>
        <v>1</v>
      </c>
      <c r="G6" s="5" t="s">
        <v>10</v>
      </c>
      <c r="H6" s="5" t="s">
        <v>10</v>
      </c>
      <c r="I6" s="5" t="s">
        <v>11</v>
      </c>
      <c r="J6" s="5" t="s">
        <v>0</v>
      </c>
      <c r="K6" s="5" t="s">
        <v>0</v>
      </c>
      <c r="L6" s="5" t="s">
        <v>10</v>
      </c>
      <c r="M6" s="5" t="s">
        <v>10</v>
      </c>
      <c r="N6" s="21" t="s">
        <v>1</v>
      </c>
      <c r="O6" s="41" t="s">
        <v>1</v>
      </c>
      <c r="P6" s="5" t="s">
        <v>10</v>
      </c>
      <c r="Q6" s="5" t="s">
        <v>1</v>
      </c>
      <c r="R6" s="5" t="s">
        <v>10</v>
      </c>
      <c r="S6" s="42" t="s">
        <v>1</v>
      </c>
      <c r="T6" s="26" t="s">
        <v>10</v>
      </c>
      <c r="U6" s="5" t="s">
        <v>1</v>
      </c>
      <c r="V6" s="5" t="s">
        <v>0</v>
      </c>
      <c r="W6" s="5" t="s">
        <v>1</v>
      </c>
      <c r="X6" s="5" t="s">
        <v>1</v>
      </c>
      <c r="Y6" s="33" t="s">
        <v>12</v>
      </c>
    </row>
    <row r="7" spans="1:25" x14ac:dyDescent="0.25">
      <c r="A7" s="9" t="s">
        <v>19</v>
      </c>
      <c r="B7" s="5">
        <f>COUNTIF(G7:Y7,"R")</f>
        <v>5</v>
      </c>
      <c r="C7" s="5">
        <f t="shared" si="0"/>
        <v>1</v>
      </c>
      <c r="D7" s="5">
        <f t="shared" si="0"/>
        <v>5</v>
      </c>
      <c r="E7" s="5">
        <f t="shared" si="0"/>
        <v>6</v>
      </c>
      <c r="F7" s="5">
        <f t="shared" si="0"/>
        <v>3</v>
      </c>
      <c r="G7" s="5" t="s">
        <v>10</v>
      </c>
      <c r="H7" s="5" t="s">
        <v>0</v>
      </c>
      <c r="I7" s="5" t="s">
        <v>10</v>
      </c>
      <c r="J7" s="5" t="s">
        <v>1</v>
      </c>
      <c r="K7" s="5" t="s">
        <v>1</v>
      </c>
      <c r="L7" s="5" t="s">
        <v>0</v>
      </c>
      <c r="M7" s="5" t="s">
        <v>1</v>
      </c>
      <c r="N7" s="21" t="s">
        <v>1</v>
      </c>
      <c r="O7" s="41" t="s">
        <v>0</v>
      </c>
      <c r="P7" s="5" t="s">
        <v>1</v>
      </c>
      <c r="Q7" s="5" t="s">
        <v>12</v>
      </c>
      <c r="R7" s="5" t="s">
        <v>10</v>
      </c>
      <c r="S7" s="42" t="s">
        <v>12</v>
      </c>
      <c r="T7" s="26" t="s">
        <v>11</v>
      </c>
      <c r="U7" s="5" t="s">
        <v>0</v>
      </c>
      <c r="V7" s="5" t="s">
        <v>10</v>
      </c>
      <c r="W7" s="5" t="s">
        <v>0</v>
      </c>
      <c r="X7" s="5" t="s">
        <v>1</v>
      </c>
      <c r="Y7" s="33" t="s">
        <v>12</v>
      </c>
    </row>
    <row r="8" spans="1:25" x14ac:dyDescent="0.25">
      <c r="A8" s="9" t="s">
        <v>20</v>
      </c>
      <c r="B8" s="5">
        <f>COUNTIF(G8:Y8,"R")</f>
        <v>4</v>
      </c>
      <c r="C8" s="5">
        <f t="shared" si="0"/>
        <v>1</v>
      </c>
      <c r="D8" s="5">
        <f t="shared" si="0"/>
        <v>4</v>
      </c>
      <c r="E8" s="5">
        <f t="shared" si="0"/>
        <v>7</v>
      </c>
      <c r="F8" s="5">
        <f t="shared" si="0"/>
        <v>0</v>
      </c>
      <c r="G8" s="5" t="s">
        <v>11</v>
      </c>
      <c r="H8" s="5" t="s">
        <v>1</v>
      </c>
      <c r="I8" s="5" t="s">
        <v>0</v>
      </c>
      <c r="J8" s="5" t="s">
        <v>0</v>
      </c>
      <c r="K8" s="5" t="s">
        <v>1</v>
      </c>
      <c r="L8" s="5" t="s">
        <v>10</v>
      </c>
      <c r="M8" s="5" t="s">
        <v>10</v>
      </c>
      <c r="N8" s="21" t="s">
        <v>10</v>
      </c>
      <c r="O8" s="41" t="s">
        <v>1</v>
      </c>
      <c r="P8" s="5" t="s">
        <v>10</v>
      </c>
      <c r="Q8" s="5" t="s">
        <v>0</v>
      </c>
      <c r="R8" s="5" t="s">
        <v>0</v>
      </c>
      <c r="S8" s="42" t="s">
        <v>10</v>
      </c>
      <c r="T8" s="26" t="s">
        <v>10</v>
      </c>
      <c r="U8" s="5" t="s">
        <v>10</v>
      </c>
      <c r="V8" s="5" t="s">
        <v>1</v>
      </c>
      <c r="W8" s="5" t="s">
        <v>1</v>
      </c>
      <c r="X8" s="5" t="s">
        <v>1</v>
      </c>
      <c r="Y8" s="33" t="s">
        <v>1</v>
      </c>
    </row>
    <row r="9" spans="1:25" x14ac:dyDescent="0.25">
      <c r="A9" s="13" t="s">
        <v>40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9"/>
      <c r="P9" s="14"/>
      <c r="Q9" s="14"/>
      <c r="R9" s="14"/>
      <c r="S9" s="40"/>
      <c r="T9" s="14"/>
      <c r="U9" s="14"/>
      <c r="V9" s="14"/>
      <c r="W9" s="14"/>
      <c r="X9" s="14"/>
      <c r="Y9" s="32"/>
    </row>
    <row r="10" spans="1:25" x14ac:dyDescent="0.25">
      <c r="A10" s="49" t="s">
        <v>21</v>
      </c>
      <c r="B10" s="5">
        <f>COUNTIF(G10:Y10,"R")</f>
        <v>2</v>
      </c>
      <c r="C10" s="5">
        <f t="shared" ref="C10:F12" si="1">COUNTIF($G10:$Y10,C$2)</f>
        <v>1</v>
      </c>
      <c r="D10" s="5">
        <f t="shared" si="1"/>
        <v>2</v>
      </c>
      <c r="E10" s="5">
        <f t="shared" si="1"/>
        <v>4</v>
      </c>
      <c r="F10" s="5">
        <f t="shared" si="1"/>
        <v>0</v>
      </c>
      <c r="G10" s="5" t="s">
        <v>0</v>
      </c>
      <c r="H10" s="5" t="s">
        <v>1</v>
      </c>
      <c r="I10" s="5" t="s">
        <v>11</v>
      </c>
      <c r="J10" s="5" t="s">
        <v>10</v>
      </c>
      <c r="K10" s="5" t="s">
        <v>10</v>
      </c>
      <c r="L10" s="5" t="s">
        <v>10</v>
      </c>
      <c r="M10" s="5" t="s">
        <v>10</v>
      </c>
      <c r="N10" s="21" t="s">
        <v>10</v>
      </c>
      <c r="O10" s="41" t="s">
        <v>10</v>
      </c>
      <c r="P10" s="5" t="s">
        <v>0</v>
      </c>
      <c r="Q10" s="5" t="s">
        <v>10</v>
      </c>
      <c r="R10" s="5" t="s">
        <v>10</v>
      </c>
      <c r="S10" s="42" t="s">
        <v>10</v>
      </c>
      <c r="T10" s="26" t="s">
        <v>10</v>
      </c>
      <c r="U10" s="5" t="s">
        <v>10</v>
      </c>
      <c r="V10" s="5" t="s">
        <v>1</v>
      </c>
      <c r="W10" s="5" t="s">
        <v>1</v>
      </c>
      <c r="X10" s="5" t="s">
        <v>1</v>
      </c>
      <c r="Y10" s="33" t="s">
        <v>10</v>
      </c>
    </row>
    <row r="11" spans="1:25" x14ac:dyDescent="0.25">
      <c r="A11" s="49" t="s">
        <v>22</v>
      </c>
      <c r="B11" s="5">
        <f>COUNTIF(G11:Y11,"R")</f>
        <v>3</v>
      </c>
      <c r="C11" s="5">
        <f t="shared" si="1"/>
        <v>1</v>
      </c>
      <c r="D11" s="5">
        <f t="shared" si="1"/>
        <v>3</v>
      </c>
      <c r="E11" s="5">
        <f t="shared" si="1"/>
        <v>12</v>
      </c>
      <c r="F11" s="5">
        <f t="shared" si="1"/>
        <v>0</v>
      </c>
      <c r="G11" s="5" t="s">
        <v>0</v>
      </c>
      <c r="H11" s="5" t="s">
        <v>0</v>
      </c>
      <c r="I11" s="5" t="s">
        <v>0</v>
      </c>
      <c r="J11" s="5" t="s">
        <v>1</v>
      </c>
      <c r="K11" s="5" t="s">
        <v>1</v>
      </c>
      <c r="L11" s="5" t="s">
        <v>1</v>
      </c>
      <c r="M11" s="5" t="s">
        <v>1</v>
      </c>
      <c r="N11" s="21" t="s">
        <v>1</v>
      </c>
      <c r="O11" s="41" t="s">
        <v>1</v>
      </c>
      <c r="P11" s="5" t="s">
        <v>1</v>
      </c>
      <c r="Q11" s="5" t="s">
        <v>1</v>
      </c>
      <c r="R11" s="5" t="s">
        <v>10</v>
      </c>
      <c r="S11" s="42" t="s">
        <v>11</v>
      </c>
      <c r="T11" s="26" t="s">
        <v>10</v>
      </c>
      <c r="U11" s="5" t="s">
        <v>10</v>
      </c>
      <c r="V11" s="5" t="s">
        <v>1</v>
      </c>
      <c r="W11" s="5" t="s">
        <v>1</v>
      </c>
      <c r="X11" s="5" t="s">
        <v>1</v>
      </c>
      <c r="Y11" s="33" t="s">
        <v>1</v>
      </c>
    </row>
    <row r="12" spans="1:25" x14ac:dyDescent="0.25">
      <c r="A12" s="49" t="s">
        <v>23</v>
      </c>
      <c r="B12" s="5">
        <f>COUNTIF($G12:$Y12,B$2)</f>
        <v>1</v>
      </c>
      <c r="C12" s="5">
        <f t="shared" si="1"/>
        <v>0</v>
      </c>
      <c r="D12" s="5">
        <f t="shared" si="1"/>
        <v>1</v>
      </c>
      <c r="E12" s="5">
        <f t="shared" si="1"/>
        <v>3</v>
      </c>
      <c r="F12" s="5">
        <f t="shared" si="1"/>
        <v>14</v>
      </c>
      <c r="G12" s="5" t="s">
        <v>1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</v>
      </c>
      <c r="M12" s="5" t="s">
        <v>12</v>
      </c>
      <c r="N12" s="21" t="s">
        <v>12</v>
      </c>
      <c r="O12" s="41" t="s">
        <v>12</v>
      </c>
      <c r="P12" s="5" t="s">
        <v>0</v>
      </c>
      <c r="Q12" s="5" t="s">
        <v>12</v>
      </c>
      <c r="R12" s="5" t="s">
        <v>12</v>
      </c>
      <c r="S12" s="42" t="s">
        <v>12</v>
      </c>
      <c r="T12" s="26" t="s">
        <v>12</v>
      </c>
      <c r="U12" s="5" t="s">
        <v>12</v>
      </c>
      <c r="V12" s="5" t="s">
        <v>12</v>
      </c>
      <c r="W12" s="5" t="s">
        <v>1</v>
      </c>
      <c r="X12" s="5" t="s">
        <v>12</v>
      </c>
      <c r="Y12" s="33" t="s">
        <v>10</v>
      </c>
    </row>
    <row r="13" spans="1:25" x14ac:dyDescent="0.25">
      <c r="A13" s="13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9"/>
      <c r="P13" s="14"/>
      <c r="Q13" s="14"/>
      <c r="R13" s="14"/>
      <c r="S13" s="40"/>
      <c r="T13" s="14"/>
      <c r="U13" s="14"/>
      <c r="V13" s="14"/>
      <c r="W13" s="14"/>
      <c r="X13" s="14"/>
      <c r="Y13" s="32"/>
    </row>
    <row r="14" spans="1:25" x14ac:dyDescent="0.25">
      <c r="A14" s="9" t="s">
        <v>24</v>
      </c>
      <c r="B14" s="5">
        <f>COUNTIF(G14:Y14,"R")</f>
        <v>0</v>
      </c>
      <c r="C14" s="5">
        <f t="shared" ref="C14:F17" si="2">COUNTIF($G14:$Y14,C$2)</f>
        <v>1</v>
      </c>
      <c r="D14" s="5">
        <f t="shared" si="2"/>
        <v>0</v>
      </c>
      <c r="E14" s="5">
        <f t="shared" si="2"/>
        <v>2</v>
      </c>
      <c r="F14" s="5">
        <f t="shared" si="2"/>
        <v>14</v>
      </c>
      <c r="G14" s="5" t="s">
        <v>1</v>
      </c>
      <c r="H14" s="5" t="s">
        <v>1</v>
      </c>
      <c r="I14" s="5" t="s">
        <v>10</v>
      </c>
      <c r="J14" s="5" t="s">
        <v>12</v>
      </c>
      <c r="K14" s="5" t="s">
        <v>11</v>
      </c>
      <c r="L14" s="5" t="s">
        <v>12</v>
      </c>
      <c r="M14" s="5" t="s">
        <v>12</v>
      </c>
      <c r="N14" s="5" t="s">
        <v>12</v>
      </c>
      <c r="O14" s="41" t="s">
        <v>12</v>
      </c>
      <c r="P14" s="5" t="s">
        <v>12</v>
      </c>
      <c r="Q14" s="5" t="s">
        <v>12</v>
      </c>
      <c r="R14" s="5" t="s">
        <v>12</v>
      </c>
      <c r="S14" s="42" t="s">
        <v>10</v>
      </c>
      <c r="T14" s="26" t="s">
        <v>12</v>
      </c>
      <c r="U14" s="5" t="s">
        <v>12</v>
      </c>
      <c r="V14" s="5" t="s">
        <v>12</v>
      </c>
      <c r="W14" s="5" t="s">
        <v>12</v>
      </c>
      <c r="X14" s="5" t="s">
        <v>12</v>
      </c>
      <c r="Y14" s="33" t="s">
        <v>12</v>
      </c>
    </row>
    <row r="15" spans="1:25" x14ac:dyDescent="0.25">
      <c r="A15" s="9" t="s">
        <v>25</v>
      </c>
      <c r="B15" s="5">
        <f>COUNTIF(G15:Y15,"R")</f>
        <v>0</v>
      </c>
      <c r="C15" s="5">
        <f t="shared" si="2"/>
        <v>1</v>
      </c>
      <c r="D15" s="5">
        <f t="shared" si="2"/>
        <v>0</v>
      </c>
      <c r="E15" s="5">
        <f t="shared" si="2"/>
        <v>17</v>
      </c>
      <c r="F15" s="5">
        <f t="shared" si="2"/>
        <v>0</v>
      </c>
      <c r="G15" s="5" t="s">
        <v>1</v>
      </c>
      <c r="H15" s="5" t="s">
        <v>1</v>
      </c>
      <c r="I15" s="5" t="s">
        <v>10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1</v>
      </c>
      <c r="W15" s="5" t="s">
        <v>1</v>
      </c>
      <c r="X15" s="5" t="s">
        <v>1</v>
      </c>
      <c r="Y15" s="5" t="s">
        <v>1</v>
      </c>
    </row>
    <row r="16" spans="1:25" x14ac:dyDescent="0.25">
      <c r="A16" s="9" t="s">
        <v>26</v>
      </c>
      <c r="B16" s="5">
        <f>COUNTIF(G16:Y16,"R")</f>
        <v>11</v>
      </c>
      <c r="C16" s="5">
        <f t="shared" si="2"/>
        <v>1</v>
      </c>
      <c r="D16" s="5">
        <f t="shared" si="2"/>
        <v>11</v>
      </c>
      <c r="E16" s="5">
        <f t="shared" si="2"/>
        <v>3</v>
      </c>
      <c r="F16" s="5">
        <f t="shared" si="2"/>
        <v>1</v>
      </c>
      <c r="G16" s="5" t="s">
        <v>11</v>
      </c>
      <c r="H16" s="5" t="s">
        <v>0</v>
      </c>
      <c r="I16" s="5" t="s">
        <v>10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26" t="s">
        <v>10</v>
      </c>
      <c r="U16" s="5" t="s">
        <v>10</v>
      </c>
      <c r="V16" s="5" t="s">
        <v>1</v>
      </c>
      <c r="W16" s="5" t="s">
        <v>1</v>
      </c>
      <c r="X16" s="5" t="s">
        <v>1</v>
      </c>
      <c r="Y16" s="33" t="s">
        <v>12</v>
      </c>
    </row>
    <row r="17" spans="1:25" s="1" customFormat="1" ht="15" customHeight="1" x14ac:dyDescent="0.25">
      <c r="A17" s="9" t="s">
        <v>27</v>
      </c>
      <c r="B17" s="5">
        <f>COUNTIF(G17:Y17,"R")</f>
        <v>0</v>
      </c>
      <c r="C17" s="5">
        <f t="shared" si="2"/>
        <v>1</v>
      </c>
      <c r="D17" s="5">
        <f t="shared" si="2"/>
        <v>0</v>
      </c>
      <c r="E17" s="5">
        <f t="shared" si="2"/>
        <v>15</v>
      </c>
      <c r="F17" s="5">
        <f t="shared" si="2"/>
        <v>1</v>
      </c>
      <c r="G17" s="5" t="s">
        <v>1</v>
      </c>
      <c r="H17" s="5" t="s">
        <v>1</v>
      </c>
      <c r="I17" s="5" t="s">
        <v>11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26" t="s">
        <v>10</v>
      </c>
      <c r="U17" s="5" t="s">
        <v>10</v>
      </c>
      <c r="V17" s="5" t="s">
        <v>1</v>
      </c>
      <c r="W17" s="5" t="s">
        <v>1</v>
      </c>
      <c r="X17" s="5" t="s">
        <v>1</v>
      </c>
      <c r="Y17" s="33" t="s">
        <v>12</v>
      </c>
    </row>
    <row r="18" spans="1:25" x14ac:dyDescent="0.25">
      <c r="A18" s="13" t="s">
        <v>42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9"/>
      <c r="P18" s="14"/>
      <c r="Q18" s="14"/>
      <c r="R18" s="14"/>
      <c r="S18" s="40"/>
      <c r="T18" s="14"/>
      <c r="U18" s="14"/>
      <c r="V18" s="14"/>
      <c r="W18" s="14"/>
      <c r="X18" s="14"/>
      <c r="Y18" s="32"/>
    </row>
    <row r="19" spans="1:25" s="1" customFormat="1" ht="15" customHeight="1" x14ac:dyDescent="0.25">
      <c r="A19" s="9" t="s">
        <v>28</v>
      </c>
      <c r="B19" s="5">
        <f t="shared" ref="B19:B24" si="3">COUNTIF(G19:Y19,"R")</f>
        <v>1</v>
      </c>
      <c r="C19" s="5">
        <f t="shared" ref="C19:F24" si="4">COUNTIF($G19:$Y19,C$2)</f>
        <v>1</v>
      </c>
      <c r="D19" s="5">
        <f t="shared" si="4"/>
        <v>1</v>
      </c>
      <c r="E19" s="5">
        <f t="shared" si="4"/>
        <v>11</v>
      </c>
      <c r="F19" s="5">
        <f t="shared" si="4"/>
        <v>4</v>
      </c>
      <c r="G19" s="5" t="s">
        <v>1</v>
      </c>
      <c r="H19" s="5" t="s">
        <v>1</v>
      </c>
      <c r="I19" s="5" t="s">
        <v>1</v>
      </c>
      <c r="J19" s="5" t="s">
        <v>12</v>
      </c>
      <c r="K19" s="5" t="s">
        <v>12</v>
      </c>
      <c r="L19" s="5" t="s">
        <v>0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11</v>
      </c>
      <c r="S19" s="5" t="s">
        <v>12</v>
      </c>
      <c r="T19" s="26" t="s">
        <v>10</v>
      </c>
      <c r="U19" s="5" t="s">
        <v>10</v>
      </c>
      <c r="V19" s="5" t="s">
        <v>1</v>
      </c>
      <c r="W19" s="5" t="s">
        <v>1</v>
      </c>
      <c r="X19" s="5" t="s">
        <v>1</v>
      </c>
      <c r="Y19" s="33" t="s">
        <v>12</v>
      </c>
    </row>
    <row r="20" spans="1:25" s="1" customFormat="1" ht="15" customHeight="1" x14ac:dyDescent="0.25">
      <c r="A20" s="9" t="s">
        <v>29</v>
      </c>
      <c r="B20" s="5">
        <f t="shared" si="3"/>
        <v>1</v>
      </c>
      <c r="C20" s="5">
        <f t="shared" si="4"/>
        <v>1</v>
      </c>
      <c r="D20" s="5">
        <f t="shared" si="4"/>
        <v>1</v>
      </c>
      <c r="E20" s="5">
        <f t="shared" si="4"/>
        <v>10</v>
      </c>
      <c r="F20" s="5">
        <f t="shared" si="4"/>
        <v>7</v>
      </c>
      <c r="G20" s="5" t="s">
        <v>1</v>
      </c>
      <c r="H20" s="5" t="s">
        <v>1</v>
      </c>
      <c r="I20" s="5" t="s">
        <v>12</v>
      </c>
      <c r="J20" s="5" t="s">
        <v>12</v>
      </c>
      <c r="K20" s="5" t="s">
        <v>12</v>
      </c>
      <c r="L20" s="5" t="s">
        <v>11</v>
      </c>
      <c r="M20" s="5" t="s">
        <v>1</v>
      </c>
      <c r="N20" s="5" t="s">
        <v>12</v>
      </c>
      <c r="O20" s="5" t="s">
        <v>1</v>
      </c>
      <c r="P20" s="5" t="s">
        <v>12</v>
      </c>
      <c r="Q20" s="5" t="s">
        <v>12</v>
      </c>
      <c r="R20" s="5" t="s">
        <v>1</v>
      </c>
      <c r="S20" s="5" t="s">
        <v>12</v>
      </c>
      <c r="T20" s="26" t="s">
        <v>0</v>
      </c>
      <c r="U20" s="5" t="s">
        <v>1</v>
      </c>
      <c r="V20" s="5" t="s">
        <v>1</v>
      </c>
      <c r="W20" s="5" t="s">
        <v>1</v>
      </c>
      <c r="X20" s="5" t="s">
        <v>1</v>
      </c>
      <c r="Y20" s="33" t="s">
        <v>1</v>
      </c>
    </row>
    <row r="21" spans="1:25" s="1" customFormat="1" ht="15" customHeight="1" x14ac:dyDescent="0.25">
      <c r="A21" s="9" t="s">
        <v>30</v>
      </c>
      <c r="B21" s="5">
        <f t="shared" si="3"/>
        <v>2</v>
      </c>
      <c r="C21" s="5">
        <f t="shared" si="4"/>
        <v>1</v>
      </c>
      <c r="D21" s="5">
        <f t="shared" si="4"/>
        <v>2</v>
      </c>
      <c r="E21" s="5">
        <f t="shared" si="4"/>
        <v>9</v>
      </c>
      <c r="F21" s="5">
        <f t="shared" si="4"/>
        <v>7</v>
      </c>
      <c r="G21" s="5" t="s">
        <v>1</v>
      </c>
      <c r="H21" s="5" t="s">
        <v>1</v>
      </c>
      <c r="I21" s="5" t="s">
        <v>1</v>
      </c>
      <c r="J21" s="5" t="s">
        <v>12</v>
      </c>
      <c r="K21" s="5" t="s">
        <v>12</v>
      </c>
      <c r="L21" s="5" t="s">
        <v>1</v>
      </c>
      <c r="M21" s="5" t="s">
        <v>12</v>
      </c>
      <c r="N21" s="5" t="s">
        <v>12</v>
      </c>
      <c r="O21" s="5" t="s">
        <v>12</v>
      </c>
      <c r="P21" s="5" t="s">
        <v>11</v>
      </c>
      <c r="Q21" s="5" t="s">
        <v>12</v>
      </c>
      <c r="R21" s="5" t="s">
        <v>0</v>
      </c>
      <c r="S21" s="5" t="s">
        <v>12</v>
      </c>
      <c r="T21" s="26" t="s">
        <v>0</v>
      </c>
      <c r="U21" s="5" t="s">
        <v>1</v>
      </c>
      <c r="V21" s="5" t="s">
        <v>1</v>
      </c>
      <c r="W21" s="5" t="s">
        <v>1</v>
      </c>
      <c r="X21" s="5" t="s">
        <v>1</v>
      </c>
      <c r="Y21" s="33" t="s">
        <v>1</v>
      </c>
    </row>
    <row r="22" spans="1:25" s="1" customFormat="1" ht="14.45" customHeight="1" x14ac:dyDescent="0.25">
      <c r="A22" s="9" t="s">
        <v>31</v>
      </c>
      <c r="B22" s="5">
        <f t="shared" si="3"/>
        <v>0</v>
      </c>
      <c r="C22" s="5">
        <f t="shared" si="4"/>
        <v>1</v>
      </c>
      <c r="D22" s="5">
        <f t="shared" si="4"/>
        <v>0</v>
      </c>
      <c r="E22" s="5">
        <f t="shared" si="4"/>
        <v>8</v>
      </c>
      <c r="F22" s="5">
        <f t="shared" si="4"/>
        <v>9</v>
      </c>
      <c r="G22" s="5" t="s">
        <v>1</v>
      </c>
      <c r="H22" s="5" t="s">
        <v>1</v>
      </c>
      <c r="I22" s="5" t="s">
        <v>12</v>
      </c>
      <c r="J22" s="5" t="s">
        <v>1</v>
      </c>
      <c r="K22" s="5" t="s">
        <v>12</v>
      </c>
      <c r="L22" s="5" t="s">
        <v>12</v>
      </c>
      <c r="M22" s="5" t="s">
        <v>12</v>
      </c>
      <c r="N22" s="5" t="s">
        <v>1</v>
      </c>
      <c r="O22" s="5" t="s">
        <v>12</v>
      </c>
      <c r="P22" s="5" t="s">
        <v>12</v>
      </c>
      <c r="Q22" s="5" t="s">
        <v>12</v>
      </c>
      <c r="R22" s="5" t="s">
        <v>12</v>
      </c>
      <c r="S22" s="5" t="s">
        <v>11</v>
      </c>
      <c r="T22" s="26" t="s">
        <v>1</v>
      </c>
      <c r="U22" s="5" t="s">
        <v>10</v>
      </c>
      <c r="V22" s="5" t="s">
        <v>1</v>
      </c>
      <c r="W22" s="5" t="s">
        <v>1</v>
      </c>
      <c r="X22" s="5" t="s">
        <v>1</v>
      </c>
      <c r="Y22" s="33" t="s">
        <v>12</v>
      </c>
    </row>
    <row r="23" spans="1:25" s="1" customFormat="1" ht="15" customHeight="1" x14ac:dyDescent="0.25">
      <c r="A23" s="9" t="s">
        <v>32</v>
      </c>
      <c r="B23" s="5">
        <f t="shared" si="3"/>
        <v>0</v>
      </c>
      <c r="C23" s="5">
        <f t="shared" si="4"/>
        <v>2</v>
      </c>
      <c r="D23" s="5">
        <f t="shared" si="4"/>
        <v>0</v>
      </c>
      <c r="E23" s="5">
        <f t="shared" si="4"/>
        <v>6</v>
      </c>
      <c r="F23" s="5">
        <f t="shared" si="4"/>
        <v>8</v>
      </c>
      <c r="G23" s="5" t="s">
        <v>11</v>
      </c>
      <c r="H23" s="5" t="s">
        <v>1</v>
      </c>
      <c r="I23" s="5" t="s">
        <v>12</v>
      </c>
      <c r="J23" s="5" t="s">
        <v>10</v>
      </c>
      <c r="K23" s="5" t="s">
        <v>1</v>
      </c>
      <c r="L23" s="5" t="s">
        <v>1</v>
      </c>
      <c r="M23" s="5" t="s">
        <v>10</v>
      </c>
      <c r="N23" s="5" t="s">
        <v>12</v>
      </c>
      <c r="O23" s="5" t="s">
        <v>12</v>
      </c>
      <c r="P23" s="5" t="s">
        <v>12</v>
      </c>
      <c r="Q23" s="5" t="s">
        <v>12</v>
      </c>
      <c r="R23" s="5" t="s">
        <v>12</v>
      </c>
      <c r="S23" s="5" t="s">
        <v>12</v>
      </c>
      <c r="T23" s="26" t="s">
        <v>12</v>
      </c>
      <c r="U23" s="5" t="s">
        <v>11</v>
      </c>
      <c r="V23" s="5" t="s">
        <v>1</v>
      </c>
      <c r="W23" s="5" t="s">
        <v>1</v>
      </c>
      <c r="X23" s="5" t="s">
        <v>1</v>
      </c>
      <c r="Y23" s="33" t="s">
        <v>10</v>
      </c>
    </row>
    <row r="24" spans="1:25" s="1" customFormat="1" ht="15" customHeight="1" x14ac:dyDescent="0.25">
      <c r="A24" s="9" t="s">
        <v>33</v>
      </c>
      <c r="B24" s="5">
        <f t="shared" si="3"/>
        <v>10</v>
      </c>
      <c r="C24" s="5">
        <f t="shared" si="4"/>
        <v>1</v>
      </c>
      <c r="D24" s="5">
        <f t="shared" si="4"/>
        <v>10</v>
      </c>
      <c r="E24" s="5">
        <f t="shared" si="4"/>
        <v>3</v>
      </c>
      <c r="F24" s="5">
        <f t="shared" si="4"/>
        <v>2</v>
      </c>
      <c r="G24" s="5" t="s">
        <v>10</v>
      </c>
      <c r="H24" s="5" t="s">
        <v>10</v>
      </c>
      <c r="I24" s="5" t="s">
        <v>12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11</v>
      </c>
      <c r="R24" s="5" t="s">
        <v>0</v>
      </c>
      <c r="S24" s="5" t="s">
        <v>0</v>
      </c>
      <c r="T24" s="26" t="s">
        <v>10</v>
      </c>
      <c r="U24" s="5" t="s">
        <v>0</v>
      </c>
      <c r="V24" s="5" t="s">
        <v>1</v>
      </c>
      <c r="W24" s="5" t="s">
        <v>1</v>
      </c>
      <c r="X24" s="5" t="s">
        <v>1</v>
      </c>
      <c r="Y24" s="33" t="s">
        <v>12</v>
      </c>
    </row>
    <row r="25" spans="1:25" s="1" customFormat="1" ht="15" customHeight="1" x14ac:dyDescent="0.25">
      <c r="A2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6"/>
      <c r="U25" s="5"/>
      <c r="V25" s="5"/>
      <c r="W25" s="5"/>
      <c r="X25" s="5"/>
      <c r="Y25" s="33"/>
    </row>
    <row r="26" spans="1:25" s="1" customFormat="1" ht="15" customHeight="1" x14ac:dyDescent="0.25">
      <c r="A26" s="6"/>
      <c r="B26" s="7"/>
      <c r="C26" s="7"/>
      <c r="D26" s="7"/>
      <c r="E26" s="7" t="s">
        <v>10</v>
      </c>
      <c r="F26" s="7"/>
      <c r="G26" s="7">
        <f t="shared" ref="G26:P30" si="5">COUNTIF(G$3:G$24,$E26)</f>
        <v>4</v>
      </c>
      <c r="H26" s="7">
        <f t="shared" si="5"/>
        <v>2</v>
      </c>
      <c r="I26" s="7">
        <f t="shared" si="5"/>
        <v>5</v>
      </c>
      <c r="J26" s="7">
        <f t="shared" si="5"/>
        <v>2</v>
      </c>
      <c r="K26" s="7">
        <f t="shared" si="5"/>
        <v>1</v>
      </c>
      <c r="L26" s="7">
        <f t="shared" si="5"/>
        <v>3</v>
      </c>
      <c r="M26" s="7">
        <f t="shared" si="5"/>
        <v>6</v>
      </c>
      <c r="N26" s="22">
        <f t="shared" si="5"/>
        <v>2</v>
      </c>
      <c r="O26" s="43">
        <f t="shared" si="5"/>
        <v>1</v>
      </c>
      <c r="P26" s="7">
        <f t="shared" si="5"/>
        <v>4</v>
      </c>
      <c r="Q26" s="7">
        <f t="shared" ref="Q26:Y30" si="6">COUNTIF(Q$3:Q$24,$E26)</f>
        <v>1</v>
      </c>
      <c r="R26" s="7">
        <f t="shared" si="6"/>
        <v>6</v>
      </c>
      <c r="S26" s="44">
        <f t="shared" si="6"/>
        <v>3</v>
      </c>
      <c r="T26" s="27">
        <f t="shared" si="6"/>
        <v>9</v>
      </c>
      <c r="U26" s="7">
        <f t="shared" si="6"/>
        <v>7</v>
      </c>
      <c r="V26" s="7">
        <f t="shared" si="6"/>
        <v>1</v>
      </c>
      <c r="W26" s="7">
        <f t="shared" si="6"/>
        <v>0</v>
      </c>
      <c r="X26" s="7">
        <f t="shared" si="6"/>
        <v>0</v>
      </c>
      <c r="Y26" s="34">
        <f t="shared" si="6"/>
        <v>3</v>
      </c>
    </row>
    <row r="27" spans="1:25" s="1" customFormat="1" ht="15" customHeight="1" x14ac:dyDescent="0.25">
      <c r="A27" s="59" t="s">
        <v>62</v>
      </c>
      <c r="B27" s="5"/>
      <c r="C27" s="4">
        <f>SUM(G27:Y27)</f>
        <v>18</v>
      </c>
      <c r="D27" s="5"/>
      <c r="E27" s="5" t="s">
        <v>11</v>
      </c>
      <c r="F27" s="5"/>
      <c r="G27" s="5">
        <f t="shared" si="5"/>
        <v>4</v>
      </c>
      <c r="H27" s="5">
        <f t="shared" si="5"/>
        <v>0</v>
      </c>
      <c r="I27" s="5">
        <f t="shared" si="5"/>
        <v>3</v>
      </c>
      <c r="J27" s="5">
        <f t="shared" si="5"/>
        <v>0</v>
      </c>
      <c r="K27" s="5">
        <f t="shared" si="5"/>
        <v>1</v>
      </c>
      <c r="L27" s="5">
        <f t="shared" si="5"/>
        <v>1</v>
      </c>
      <c r="M27" s="5">
        <f t="shared" si="5"/>
        <v>0</v>
      </c>
      <c r="N27" s="21">
        <f t="shared" si="5"/>
        <v>1</v>
      </c>
      <c r="O27" s="41">
        <f t="shared" si="5"/>
        <v>1</v>
      </c>
      <c r="P27" s="5">
        <f t="shared" si="5"/>
        <v>1</v>
      </c>
      <c r="Q27" s="5">
        <f t="shared" si="6"/>
        <v>1</v>
      </c>
      <c r="R27" s="5">
        <f t="shared" si="6"/>
        <v>1</v>
      </c>
      <c r="S27" s="42">
        <f t="shared" si="6"/>
        <v>2</v>
      </c>
      <c r="T27" s="26">
        <f t="shared" si="6"/>
        <v>1</v>
      </c>
      <c r="U27" s="5">
        <f t="shared" si="6"/>
        <v>1</v>
      </c>
      <c r="V27" s="5">
        <f t="shared" si="6"/>
        <v>0</v>
      </c>
      <c r="W27" s="5">
        <f t="shared" si="6"/>
        <v>0</v>
      </c>
      <c r="X27" s="5">
        <f t="shared" si="6"/>
        <v>0</v>
      </c>
      <c r="Y27" s="33">
        <f t="shared" si="6"/>
        <v>0</v>
      </c>
    </row>
    <row r="28" spans="1:25" x14ac:dyDescent="0.25">
      <c r="A28" s="59"/>
      <c r="B28" s="5"/>
      <c r="C28" s="5"/>
      <c r="D28" s="5"/>
      <c r="E28" s="5" t="s">
        <v>0</v>
      </c>
      <c r="F28" s="5"/>
      <c r="G28" s="5">
        <f t="shared" si="5"/>
        <v>2</v>
      </c>
      <c r="H28" s="5">
        <f t="shared" si="5"/>
        <v>5</v>
      </c>
      <c r="I28" s="5">
        <f t="shared" si="5"/>
        <v>3</v>
      </c>
      <c r="J28" s="5">
        <f t="shared" si="5"/>
        <v>4</v>
      </c>
      <c r="K28" s="5">
        <f t="shared" si="5"/>
        <v>3</v>
      </c>
      <c r="L28" s="5">
        <f t="shared" si="5"/>
        <v>4</v>
      </c>
      <c r="M28" s="5">
        <f t="shared" si="5"/>
        <v>2</v>
      </c>
      <c r="N28" s="21">
        <f t="shared" si="5"/>
        <v>2</v>
      </c>
      <c r="O28" s="41">
        <f t="shared" si="5"/>
        <v>3</v>
      </c>
      <c r="P28" s="5">
        <f t="shared" si="5"/>
        <v>4</v>
      </c>
      <c r="Q28" s="5">
        <f t="shared" si="6"/>
        <v>2</v>
      </c>
      <c r="R28" s="5">
        <f t="shared" si="6"/>
        <v>4</v>
      </c>
      <c r="S28" s="42">
        <f t="shared" si="6"/>
        <v>2</v>
      </c>
      <c r="T28" s="26">
        <f t="shared" si="6"/>
        <v>2</v>
      </c>
      <c r="U28" s="5">
        <f t="shared" si="6"/>
        <v>3</v>
      </c>
      <c r="V28" s="5">
        <f t="shared" si="6"/>
        <v>3</v>
      </c>
      <c r="W28" s="5">
        <f t="shared" si="6"/>
        <v>3</v>
      </c>
      <c r="X28" s="5">
        <f t="shared" si="6"/>
        <v>0</v>
      </c>
      <c r="Y28" s="33">
        <f t="shared" si="6"/>
        <v>0</v>
      </c>
    </row>
    <row r="29" spans="1:25" x14ac:dyDescent="0.25">
      <c r="A29" s="9"/>
      <c r="B29" s="5"/>
      <c r="C29" s="5"/>
      <c r="D29" s="5"/>
      <c r="E29" s="5" t="s">
        <v>1</v>
      </c>
      <c r="F29" s="5"/>
      <c r="G29" s="5">
        <f t="shared" si="5"/>
        <v>8</v>
      </c>
      <c r="H29" s="5">
        <f t="shared" si="5"/>
        <v>10</v>
      </c>
      <c r="I29" s="5">
        <f t="shared" si="5"/>
        <v>2</v>
      </c>
      <c r="J29" s="5">
        <f t="shared" si="5"/>
        <v>7</v>
      </c>
      <c r="K29" s="5">
        <f t="shared" si="5"/>
        <v>8</v>
      </c>
      <c r="L29" s="5">
        <f t="shared" si="5"/>
        <v>8</v>
      </c>
      <c r="M29" s="5">
        <f t="shared" si="5"/>
        <v>6</v>
      </c>
      <c r="N29" s="21">
        <f t="shared" si="5"/>
        <v>8</v>
      </c>
      <c r="O29" s="41">
        <f t="shared" si="5"/>
        <v>8</v>
      </c>
      <c r="P29" s="5">
        <f t="shared" si="5"/>
        <v>5</v>
      </c>
      <c r="Q29" s="5">
        <f t="shared" si="6"/>
        <v>7</v>
      </c>
      <c r="R29" s="5">
        <f t="shared" si="6"/>
        <v>3</v>
      </c>
      <c r="S29" s="42">
        <f t="shared" si="6"/>
        <v>5</v>
      </c>
      <c r="T29" s="26">
        <f t="shared" si="6"/>
        <v>3</v>
      </c>
      <c r="U29" s="5">
        <f t="shared" si="6"/>
        <v>5</v>
      </c>
      <c r="V29" s="5">
        <f t="shared" si="6"/>
        <v>12</v>
      </c>
      <c r="W29" s="5">
        <f t="shared" si="6"/>
        <v>14</v>
      </c>
      <c r="X29" s="5">
        <f t="shared" si="6"/>
        <v>16</v>
      </c>
      <c r="Y29" s="33">
        <f t="shared" si="6"/>
        <v>7</v>
      </c>
    </row>
    <row r="30" spans="1:25" x14ac:dyDescent="0.25">
      <c r="A30" s="9"/>
      <c r="B30" s="5"/>
      <c r="C30" s="5"/>
      <c r="D30" s="5"/>
      <c r="E30" s="5" t="s">
        <v>12</v>
      </c>
      <c r="F30" s="5"/>
      <c r="G30" s="5">
        <f t="shared" si="5"/>
        <v>0</v>
      </c>
      <c r="H30" s="5">
        <f t="shared" si="5"/>
        <v>1</v>
      </c>
      <c r="I30" s="5">
        <f t="shared" si="5"/>
        <v>5</v>
      </c>
      <c r="J30" s="5">
        <f t="shared" si="5"/>
        <v>5</v>
      </c>
      <c r="K30" s="5">
        <f t="shared" si="5"/>
        <v>5</v>
      </c>
      <c r="L30" s="5">
        <f t="shared" si="5"/>
        <v>2</v>
      </c>
      <c r="M30" s="5">
        <f t="shared" si="5"/>
        <v>4</v>
      </c>
      <c r="N30" s="21">
        <f t="shared" si="5"/>
        <v>5</v>
      </c>
      <c r="O30" s="41">
        <f t="shared" si="5"/>
        <v>5</v>
      </c>
      <c r="P30" s="5">
        <f t="shared" si="5"/>
        <v>4</v>
      </c>
      <c r="Q30" s="5">
        <f t="shared" si="6"/>
        <v>7</v>
      </c>
      <c r="R30" s="5">
        <f t="shared" si="6"/>
        <v>4</v>
      </c>
      <c r="S30" s="42">
        <f t="shared" si="6"/>
        <v>6</v>
      </c>
      <c r="T30" s="26">
        <f t="shared" si="6"/>
        <v>3</v>
      </c>
      <c r="U30" s="5">
        <f t="shared" si="6"/>
        <v>2</v>
      </c>
      <c r="V30" s="5">
        <f t="shared" si="6"/>
        <v>2</v>
      </c>
      <c r="W30" s="5">
        <f t="shared" si="6"/>
        <v>1</v>
      </c>
      <c r="X30" s="5">
        <f t="shared" si="6"/>
        <v>2</v>
      </c>
      <c r="Y30" s="33">
        <f t="shared" si="6"/>
        <v>8</v>
      </c>
    </row>
    <row r="31" spans="1:25" x14ac:dyDescent="0.25">
      <c r="A31" s="8" t="s">
        <v>34</v>
      </c>
      <c r="B31" s="8"/>
      <c r="C31" s="4">
        <f>SUM(C3:C24)</f>
        <v>18</v>
      </c>
      <c r="D31" s="4"/>
      <c r="E31" s="4"/>
      <c r="F31" s="4"/>
      <c r="G31" s="4">
        <f>SUM(G26:G30)</f>
        <v>18</v>
      </c>
      <c r="H31" s="4">
        <f>SUM(H26:H30)</f>
        <v>18</v>
      </c>
      <c r="I31" s="4">
        <f t="shared" ref="I31:Y31" si="7">SUM(I26:I30)</f>
        <v>18</v>
      </c>
      <c r="J31" s="4">
        <f t="shared" si="7"/>
        <v>18</v>
      </c>
      <c r="K31" s="4">
        <f t="shared" si="7"/>
        <v>18</v>
      </c>
      <c r="L31" s="4">
        <f t="shared" si="7"/>
        <v>18</v>
      </c>
      <c r="M31" s="4">
        <f t="shared" si="7"/>
        <v>18</v>
      </c>
      <c r="N31" s="23">
        <f t="shared" si="7"/>
        <v>18</v>
      </c>
      <c r="O31" s="45">
        <f t="shared" si="7"/>
        <v>18</v>
      </c>
      <c r="P31" s="4">
        <f t="shared" si="7"/>
        <v>18</v>
      </c>
      <c r="Q31" s="4">
        <f t="shared" si="7"/>
        <v>18</v>
      </c>
      <c r="R31" s="4">
        <f t="shared" si="7"/>
        <v>18</v>
      </c>
      <c r="S31" s="46">
        <f t="shared" si="7"/>
        <v>18</v>
      </c>
      <c r="T31" s="28">
        <f>SUM(T26:T30)</f>
        <v>18</v>
      </c>
      <c r="U31" s="4">
        <f>SUM(U26:U30)</f>
        <v>18</v>
      </c>
      <c r="V31" s="4">
        <f>SUM(V26:V30)</f>
        <v>18</v>
      </c>
      <c r="W31" s="4">
        <f>SUM(W26:W30)</f>
        <v>18</v>
      </c>
      <c r="X31" s="4">
        <f>SUM(X26:X30)</f>
        <v>18</v>
      </c>
      <c r="Y31" s="35">
        <f t="shared" si="7"/>
        <v>18</v>
      </c>
    </row>
    <row r="32" spans="1:25" x14ac:dyDescent="0.25">
      <c r="A32" s="10" t="s">
        <v>35</v>
      </c>
      <c r="B32" s="11"/>
      <c r="C32" s="11"/>
      <c r="D32" s="11"/>
      <c r="E32" s="11"/>
      <c r="F32" s="11"/>
      <c r="G32" s="12">
        <f t="shared" ref="G32:O32" si="8">G$31/$C$31</f>
        <v>1</v>
      </c>
      <c r="H32" s="12">
        <f t="shared" si="8"/>
        <v>1</v>
      </c>
      <c r="I32" s="12">
        <f t="shared" si="8"/>
        <v>1</v>
      </c>
      <c r="J32" s="12">
        <f t="shared" si="8"/>
        <v>1</v>
      </c>
      <c r="K32" s="12">
        <f t="shared" si="8"/>
        <v>1</v>
      </c>
      <c r="L32" s="12">
        <f t="shared" si="8"/>
        <v>1</v>
      </c>
      <c r="M32" s="12">
        <f t="shared" si="8"/>
        <v>1</v>
      </c>
      <c r="N32" s="24">
        <f t="shared" si="8"/>
        <v>1</v>
      </c>
      <c r="O32" s="47">
        <f t="shared" si="8"/>
        <v>1</v>
      </c>
      <c r="P32" s="12">
        <f t="shared" ref="P32:S32" si="9">P$31/$C$31</f>
        <v>1</v>
      </c>
      <c r="Q32" s="12">
        <f t="shared" si="9"/>
        <v>1</v>
      </c>
      <c r="R32" s="12">
        <f t="shared" si="9"/>
        <v>1</v>
      </c>
      <c r="S32" s="48">
        <f t="shared" si="9"/>
        <v>1</v>
      </c>
      <c r="T32" s="29">
        <f t="shared" ref="T32:Y32" si="10">T$31/$C$31</f>
        <v>1</v>
      </c>
      <c r="U32" s="12">
        <f t="shared" si="10"/>
        <v>1</v>
      </c>
      <c r="V32" s="12">
        <f t="shared" si="10"/>
        <v>1</v>
      </c>
      <c r="W32" s="12">
        <f t="shared" si="10"/>
        <v>1</v>
      </c>
      <c r="X32" s="12">
        <f t="shared" si="10"/>
        <v>1</v>
      </c>
      <c r="Y32" s="36">
        <f t="shared" si="10"/>
        <v>1</v>
      </c>
    </row>
    <row r="33" spans="1:25" x14ac:dyDescent="0.25">
      <c r="A33" s="8" t="s">
        <v>13</v>
      </c>
      <c r="B33" s="8"/>
      <c r="C33" s="4"/>
      <c r="D33" s="4"/>
      <c r="E33" s="4"/>
      <c r="F33" s="4"/>
      <c r="G33" s="4">
        <f>G27</f>
        <v>4</v>
      </c>
      <c r="H33" s="4">
        <f t="shared" ref="H33:Y33" si="11">H27</f>
        <v>0</v>
      </c>
      <c r="I33" s="4">
        <f t="shared" si="11"/>
        <v>3</v>
      </c>
      <c r="J33" s="4">
        <f t="shared" si="11"/>
        <v>0</v>
      </c>
      <c r="K33" s="4">
        <f t="shared" si="11"/>
        <v>1</v>
      </c>
      <c r="L33" s="4">
        <f t="shared" si="11"/>
        <v>1</v>
      </c>
      <c r="M33" s="4">
        <f t="shared" si="11"/>
        <v>0</v>
      </c>
      <c r="N33" s="4">
        <f t="shared" si="11"/>
        <v>1</v>
      </c>
      <c r="O33" s="4">
        <f t="shared" si="11"/>
        <v>1</v>
      </c>
      <c r="P33" s="4">
        <f t="shared" si="11"/>
        <v>1</v>
      </c>
      <c r="Q33" s="4">
        <f t="shared" si="11"/>
        <v>1</v>
      </c>
      <c r="R33" s="4">
        <f t="shared" si="11"/>
        <v>1</v>
      </c>
      <c r="S33" s="4">
        <f t="shared" si="11"/>
        <v>2</v>
      </c>
      <c r="T33" s="4">
        <f>T27</f>
        <v>1</v>
      </c>
      <c r="U33" s="4">
        <f>U27</f>
        <v>1</v>
      </c>
      <c r="V33" s="4">
        <f>V27</f>
        <v>0</v>
      </c>
      <c r="W33" s="4">
        <f>W27</f>
        <v>0</v>
      </c>
      <c r="X33" s="4">
        <f>X27</f>
        <v>0</v>
      </c>
      <c r="Y33" s="4">
        <f t="shared" si="11"/>
        <v>0</v>
      </c>
    </row>
    <row r="34" spans="1:25" x14ac:dyDescent="0.25">
      <c r="A34" s="10" t="s">
        <v>14</v>
      </c>
      <c r="B34" s="11"/>
      <c r="C34" s="11"/>
      <c r="D34" s="11"/>
      <c r="E34" s="11"/>
      <c r="F34" s="11"/>
      <c r="G34" s="4">
        <f>G26</f>
        <v>4</v>
      </c>
      <c r="H34" s="4">
        <f t="shared" ref="H34:Y34" si="12">H26</f>
        <v>2</v>
      </c>
      <c r="I34" s="4">
        <f t="shared" si="12"/>
        <v>5</v>
      </c>
      <c r="J34" s="4">
        <f t="shared" si="12"/>
        <v>2</v>
      </c>
      <c r="K34" s="4">
        <f t="shared" si="12"/>
        <v>1</v>
      </c>
      <c r="L34" s="4">
        <f t="shared" si="12"/>
        <v>3</v>
      </c>
      <c r="M34" s="4">
        <f t="shared" si="12"/>
        <v>6</v>
      </c>
      <c r="N34" s="4">
        <f t="shared" si="12"/>
        <v>2</v>
      </c>
      <c r="O34" s="4">
        <f t="shared" si="12"/>
        <v>1</v>
      </c>
      <c r="P34" s="4">
        <f t="shared" si="12"/>
        <v>4</v>
      </c>
      <c r="Q34" s="4">
        <f t="shared" si="12"/>
        <v>1</v>
      </c>
      <c r="R34" s="4">
        <f t="shared" si="12"/>
        <v>6</v>
      </c>
      <c r="S34" s="4">
        <f t="shared" si="12"/>
        <v>3</v>
      </c>
      <c r="T34" s="4">
        <f>T26</f>
        <v>9</v>
      </c>
      <c r="U34" s="4">
        <f>U26</f>
        <v>7</v>
      </c>
      <c r="V34" s="4">
        <f>V26</f>
        <v>1</v>
      </c>
      <c r="W34" s="4">
        <f>W26</f>
        <v>0</v>
      </c>
      <c r="X34" s="4">
        <f>X26</f>
        <v>0</v>
      </c>
      <c r="Y34" s="4">
        <f t="shared" si="12"/>
        <v>3</v>
      </c>
    </row>
    <row r="35" spans="1:25" x14ac:dyDescent="0.25">
      <c r="A35" s="50" t="s">
        <v>36</v>
      </c>
      <c r="G35" s="51">
        <f t="shared" ref="G35:Y35" si="13">G33/$C$31</f>
        <v>0.22222222222222221</v>
      </c>
      <c r="H35" s="51">
        <f t="shared" si="13"/>
        <v>0</v>
      </c>
      <c r="I35" s="51">
        <f t="shared" si="13"/>
        <v>0.16666666666666666</v>
      </c>
      <c r="J35" s="51">
        <f t="shared" si="13"/>
        <v>0</v>
      </c>
      <c r="K35" s="51">
        <f t="shared" si="13"/>
        <v>5.5555555555555552E-2</v>
      </c>
      <c r="L35" s="51">
        <f t="shared" si="13"/>
        <v>5.5555555555555552E-2</v>
      </c>
      <c r="M35" s="51">
        <f t="shared" si="13"/>
        <v>0</v>
      </c>
      <c r="N35" s="51">
        <f t="shared" si="13"/>
        <v>5.5555555555555552E-2</v>
      </c>
      <c r="O35" s="51">
        <f t="shared" si="13"/>
        <v>5.5555555555555552E-2</v>
      </c>
      <c r="P35" s="51">
        <f t="shared" si="13"/>
        <v>5.5555555555555552E-2</v>
      </c>
      <c r="Q35" s="51">
        <f t="shared" si="13"/>
        <v>5.5555555555555552E-2</v>
      </c>
      <c r="R35" s="51">
        <f t="shared" si="13"/>
        <v>5.5555555555555552E-2</v>
      </c>
      <c r="S35" s="51">
        <f t="shared" si="13"/>
        <v>0.1111111111111111</v>
      </c>
      <c r="T35" s="51">
        <f t="shared" si="13"/>
        <v>5.5555555555555552E-2</v>
      </c>
      <c r="U35" s="51">
        <f t="shared" si="13"/>
        <v>5.5555555555555552E-2</v>
      </c>
      <c r="V35" s="51">
        <f t="shared" si="13"/>
        <v>0</v>
      </c>
      <c r="W35" s="51">
        <f t="shared" si="13"/>
        <v>0</v>
      </c>
      <c r="X35" s="51">
        <f t="shared" si="13"/>
        <v>0</v>
      </c>
      <c r="Y35" s="51">
        <f t="shared" si="13"/>
        <v>0</v>
      </c>
    </row>
    <row r="36" spans="1:25" x14ac:dyDescent="0.25">
      <c r="A36" s="50" t="s">
        <v>37</v>
      </c>
      <c r="G36" s="51">
        <f t="shared" ref="G36:Y36" si="14">G34/$C$31</f>
        <v>0.22222222222222221</v>
      </c>
      <c r="H36" s="51">
        <f t="shared" si="14"/>
        <v>0.1111111111111111</v>
      </c>
      <c r="I36" s="51">
        <f t="shared" si="14"/>
        <v>0.27777777777777779</v>
      </c>
      <c r="J36" s="51">
        <f t="shared" si="14"/>
        <v>0.1111111111111111</v>
      </c>
      <c r="K36" s="51">
        <f t="shared" si="14"/>
        <v>5.5555555555555552E-2</v>
      </c>
      <c r="L36" s="51">
        <f t="shared" si="14"/>
        <v>0.16666666666666666</v>
      </c>
      <c r="M36" s="51">
        <f t="shared" si="14"/>
        <v>0.33333333333333331</v>
      </c>
      <c r="N36" s="51">
        <f t="shared" si="14"/>
        <v>0.1111111111111111</v>
      </c>
      <c r="O36" s="51">
        <f t="shared" si="14"/>
        <v>5.5555555555555552E-2</v>
      </c>
      <c r="P36" s="51">
        <f t="shared" si="14"/>
        <v>0.22222222222222221</v>
      </c>
      <c r="Q36" s="51">
        <f t="shared" si="14"/>
        <v>5.5555555555555552E-2</v>
      </c>
      <c r="R36" s="51">
        <f t="shared" si="14"/>
        <v>0.33333333333333331</v>
      </c>
      <c r="S36" s="51">
        <f t="shared" si="14"/>
        <v>0.16666666666666666</v>
      </c>
      <c r="T36" s="51">
        <f t="shared" si="14"/>
        <v>0.5</v>
      </c>
      <c r="U36" s="51">
        <f t="shared" si="14"/>
        <v>0.3888888888888889</v>
      </c>
      <c r="V36" s="51">
        <f t="shared" si="14"/>
        <v>5.5555555555555552E-2</v>
      </c>
      <c r="W36" s="51">
        <f t="shared" si="14"/>
        <v>0</v>
      </c>
      <c r="X36" s="51">
        <f t="shared" si="14"/>
        <v>0</v>
      </c>
      <c r="Y36" s="51">
        <f t="shared" si="14"/>
        <v>0.16666666666666666</v>
      </c>
    </row>
  </sheetData>
  <mergeCells count="6">
    <mergeCell ref="A27:A28"/>
    <mergeCell ref="B1:E1"/>
    <mergeCell ref="T1:U1"/>
    <mergeCell ref="V1:X1"/>
    <mergeCell ref="G1:N1"/>
    <mergeCell ref="O1:S1"/>
  </mergeCells>
  <phoneticPr fontId="7" type="noConversion"/>
  <conditionalFormatting sqref="G32:Y32">
    <cfRule type="colorScale" priority="374">
      <colorScale>
        <cfvo type="min"/>
        <cfvo type="max"/>
        <color rgb="FFFFEF9C"/>
        <color rgb="FF63BE7B"/>
      </colorScale>
    </cfRule>
  </conditionalFormatting>
  <conditionalFormatting sqref="G33:Y34">
    <cfRule type="colorScale" priority="377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G35:Y36">
    <cfRule type="colorScale" priority="379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G3:Y25">
    <cfRule type="cellIs" dxfId="3" priority="100" operator="equal">
      <formula>"R"</formula>
    </cfRule>
    <cfRule type="cellIs" dxfId="2" priority="101" operator="equal">
      <formula>"E"</formula>
    </cfRule>
    <cfRule type="cellIs" dxfId="1" priority="102" operator="equal">
      <formula>"V"</formula>
    </cfRule>
    <cfRule type="cellIs" dxfId="0" priority="103" operator="equal">
      <formula>"I"</formula>
    </cfRule>
  </conditionalFormatting>
  <pageMargins left="0.7" right="0.7" top="0.75" bottom="0.75" header="0.3" footer="0.3"/>
  <pageSetup paperSize="9" orientation="portrait" r:id="rId1"/>
  <customProperties>
    <customPr name="layoutContexts" r:id="rId2"/>
    <customPr name="SaveUndoMod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BC73-244D-498B-B124-450C1A9B40A1}">
  <dimension ref="A1:K23"/>
  <sheetViews>
    <sheetView showGridLines="0" showRowColHeaders="0" workbookViewId="0"/>
  </sheetViews>
  <sheetFormatPr defaultRowHeight="15" x14ac:dyDescent="0.25"/>
  <cols>
    <col min="1" max="1" width="5.7109375" customWidth="1"/>
    <col min="2" max="2" width="8.5703125" customWidth="1"/>
    <col min="3" max="3" width="3.140625" customWidth="1"/>
    <col min="4" max="4" width="5.7109375" customWidth="1"/>
    <col min="5" max="5" width="11.42578125" bestFit="1" customWidth="1"/>
    <col min="7" max="7" width="11" bestFit="1" customWidth="1"/>
    <col min="8" max="8" width="13.28515625" customWidth="1"/>
    <col min="9" max="11" width="11" bestFit="1" customWidth="1"/>
  </cols>
  <sheetData>
    <row r="1" spans="1:11" x14ac:dyDescent="0.25">
      <c r="A1" s="3"/>
      <c r="B1" s="3"/>
      <c r="C1" s="3"/>
    </row>
    <row r="2" spans="1:11" x14ac:dyDescent="0.25">
      <c r="G2" s="56" t="str">
        <f ca="1">IFERROR( IF( H2 = "Persoon", INDEX(_xlfn.ANCHORARRAY( E5), MATCH( "x", OFFSET(_xlfn.ANCHORARRAY( E5), , -1 ), 0 )), INDEX(_xlfn.ANCHORARRAY( B5), MATCH( "x", OFFSET(_xlfn.ANCHORARRAY( B5), , -1 ), 0 ))), "No choice" )</f>
        <v>Persoon 03</v>
      </c>
      <c r="H2" s="58" t="str">
        <f ca="1">IF( COUNTIF( OFFSET(_xlfn.ANCHORARRAY( E5), , -1 ), "x" ) &gt; 0, "Persoon", "Taak" )</f>
        <v>Persoon</v>
      </c>
      <c r="I2" s="58">
        <f ca="1">IF( H2 = "Persoon", 2, 1 )</f>
        <v>2</v>
      </c>
      <c r="J2" s="2"/>
      <c r="K2" s="2"/>
    </row>
    <row r="3" spans="1:11" x14ac:dyDescent="0.25">
      <c r="F3" s="1">
        <f ca="1">SUM( G3:K3 )</f>
        <v>18</v>
      </c>
      <c r="G3" s="55">
        <f ca="1">COUNTA(_xlfn.ANCHORARRAY( G5) ) - COUNTIF(_xlfn.ANCHORARRAY( G5), "Geen Taaks" )</f>
        <v>5</v>
      </c>
      <c r="H3" s="55">
        <f ca="1">COUNTA(_xlfn.ANCHORARRAY( H5) ) - COUNTIF(_xlfn.ANCHORARRAY( H5), "Geen Taaks" )</f>
        <v>3</v>
      </c>
      <c r="I3" s="55">
        <f ca="1">COUNTA(_xlfn.ANCHORARRAY( I5) ) - COUNTIF(_xlfn.ANCHORARRAY( I5), "Geen Taaks" )</f>
        <v>3</v>
      </c>
      <c r="J3" s="55">
        <f ca="1">COUNTA(_xlfn.ANCHORARRAY( J5) ) - COUNTIF(_xlfn.ANCHORARRAY( J5), "Geen Taaks" )</f>
        <v>2</v>
      </c>
      <c r="K3" s="55">
        <f ca="1">COUNTA(_xlfn.ANCHORARRAY( K5) ) - COUNTIF(_xlfn.ANCHORARRAY( K5), "Geen Taaks" )</f>
        <v>5</v>
      </c>
    </row>
    <row r="4" spans="1:11" x14ac:dyDescent="0.25">
      <c r="B4" s="1" t="s">
        <v>15</v>
      </c>
      <c r="E4" s="1" t="s">
        <v>9</v>
      </c>
      <c r="G4" s="53" t="s">
        <v>10</v>
      </c>
      <c r="H4" s="53" t="s">
        <v>11</v>
      </c>
      <c r="I4" s="53" t="s">
        <v>0</v>
      </c>
      <c r="J4" s="53" t="s">
        <v>1</v>
      </c>
      <c r="K4" s="53" t="s">
        <v>12</v>
      </c>
    </row>
    <row r="5" spans="1:11" x14ac:dyDescent="0.25">
      <c r="A5" s="52"/>
      <c r="B5" t="str" cm="1">
        <f t="array" ref="B5:B22">_xlfn._xlws.FILTER( VERI!A3:A24, LEFT( VERI!A3:A24, 4 ) = "Taak")</f>
        <v>Taak 01</v>
      </c>
      <c r="D5" s="52"/>
      <c r="E5" t="str" cm="1">
        <f t="array" ref="E5:E23">_xlfn._xlws.SORT( TRANSPOSE( _xlfn.UNIQUE( _xlfn._xlws.FILTER( VERI!G2:Y2, VERI!G2:Y2 &lt;&gt; "" ) )))</f>
        <v>Persoon 01</v>
      </c>
      <c r="G5" s="54" t="str" cm="1">
        <f t="array" aca="1" ref="G5:G9" ca="1">IFERROR( IF($H$2="Persoon", _xlfn._xlws.SORT( _xlfn._xlws.FILTER( VERI!$A$3:$A$24, OFFSET( VERI!$A$3:$A$24, , MATCH( $G$2,VERI!$B$2:$Y$2, 0 )) = G$4, "Geen Taaks" )), _xlfn._xlws.SORT( TRANSPOSE( _xlfn._xlws.SORT( _xlfn._xlws.FILTER( VERI!$G$2:$Y$2, OFFSET( VERI!$G$2:$Y$2, MATCH( $G$2,VERI!$A$3:$A$24, 0 ), ) = G$4, "Geen Persoonen" ))))), "" )</f>
        <v>Taak 02</v>
      </c>
      <c r="H5" s="54" t="str" cm="1">
        <f t="array" aca="1" ref="H5:H7" ca="1">IFERROR( IF($H$2="Persoon", _xlfn._xlws.SORT( _xlfn._xlws.FILTER( VERI!$A$3:$A$24, OFFSET( VERI!$A$3:$A$24, , MATCH( $G$2,VERI!$B$2:$Y$2, 0 )) = H$4, "Geen Taaks" )), _xlfn._xlws.SORT( TRANSPOSE( _xlfn._xlws.SORT( _xlfn._xlws.FILTER( VERI!$G$2:$Y$2, OFFSET( VERI!$G$2:$Y$2, MATCH( $G$2,VERI!$A$3:$A$24, 0 ), ) = H$4, "Geen Persoonen" ))))), "" )</f>
        <v>Taak 03</v>
      </c>
      <c r="I5" s="54" t="str" cm="1">
        <f t="array" aca="1" ref="I5:I7" ca="1">IFERROR( IF($H$2="Persoon", _xlfn._xlws.SORT( _xlfn._xlws.FILTER( VERI!$A$3:$A$24, OFFSET( VERI!$A$3:$A$24, , MATCH( $G$2,VERI!$B$2:$Y$2, 0 )) = I$4, "Geen Taaks" )), _xlfn._xlws.SORT( TRANSPOSE( _xlfn._xlws.SORT( _xlfn._xlws.FILTER( VERI!$G$2:$Y$2, OFFSET( VERI!$G$2:$Y$2, MATCH( $G$2,VERI!$A$3:$A$24, 0 ), ) = I$4, "Geen Persoonen" ))))), "" )</f>
        <v>Taak 01</v>
      </c>
      <c r="J5" s="54" t="str" cm="1">
        <f t="array" aca="1" ref="J5:J6" ca="1">IFERROR( IF($H$2="Persoon", _xlfn._xlws.SORT( _xlfn._xlws.FILTER( VERI!$A$3:$A$24, OFFSET( VERI!$A$3:$A$24, , MATCH( $G$2,VERI!$B$2:$Y$2, 0 )) = J$4, "Geen Taaks" )), _xlfn._xlws.SORT( TRANSPOSE( _xlfn._xlws.SORT( _xlfn._xlws.FILTER( VERI!$G$2:$Y$2, OFFSET( VERI!$G$2:$Y$2, MATCH( $G$2,VERI!$A$3:$A$24, 0 ), ) = J$4, "Geen Persoonen" ))))), "" )</f>
        <v>Taak 13</v>
      </c>
      <c r="K5" s="54" t="str" cm="1">
        <f t="array" aca="1" ref="K5:K9" ca="1">IFERROR( IF($H$2="Persoon", _xlfn._xlws.SORT( _xlfn._xlws.FILTER( VERI!$A$3:$A$24, OFFSET( VERI!$A$3:$A$24, , MATCH( $G$2,VERI!$B$2:$Y$2, 0 )) = K$4, "Geen Taaks" )), _xlfn._xlws.SORT( TRANSPOSE( _xlfn._xlws.SORT( _xlfn._xlws.FILTER( VERI!$G$2:$Y$2, OFFSET( VERI!$G$2:$Y$2, MATCH( $G$2,VERI!$A$3:$A$24, 0 ), ) = K$4, "Geen Persoonen" ))))), "" )</f>
        <v>Taak 08</v>
      </c>
    </row>
    <row r="6" spans="1:11" x14ac:dyDescent="0.25">
      <c r="A6" s="52"/>
      <c r="B6" t="str">
        <v>Taak 02</v>
      </c>
      <c r="D6" s="52"/>
      <c r="E6" t="str">
        <v>Persoon 02</v>
      </c>
      <c r="G6" s="54" t="str">
        <f ca="1"/>
        <v>Taak 04</v>
      </c>
      <c r="H6" s="54" t="str">
        <f ca="1"/>
        <v>Taak 06</v>
      </c>
      <c r="I6" s="54" t="str">
        <f ca="1"/>
        <v>Taak 05</v>
      </c>
      <c r="J6" s="54" t="str">
        <f ca="1"/>
        <v>Taak 15</v>
      </c>
      <c r="K6" s="54" t="str">
        <f ca="1"/>
        <v>Taak 14</v>
      </c>
    </row>
    <row r="7" spans="1:11" x14ac:dyDescent="0.25">
      <c r="A7" s="52"/>
      <c r="B7" t="str">
        <v>Taak 03</v>
      </c>
      <c r="D7" s="52" t="s">
        <v>2</v>
      </c>
      <c r="E7" t="str">
        <v>Persoon 03</v>
      </c>
      <c r="G7" s="54" t="str">
        <f ca="1"/>
        <v>Taak 09</v>
      </c>
      <c r="H7" s="54" t="str">
        <f ca="1"/>
        <v>Taak 12</v>
      </c>
      <c r="I7" s="54" t="str">
        <f ca="1"/>
        <v>Taak 07</v>
      </c>
      <c r="J7" s="54"/>
      <c r="K7" s="54" t="str">
        <f ca="1"/>
        <v>Taak 16</v>
      </c>
    </row>
    <row r="8" spans="1:11" x14ac:dyDescent="0.25">
      <c r="A8" s="52"/>
      <c r="B8" t="str">
        <v>Taak 04</v>
      </c>
      <c r="D8" s="52"/>
      <c r="E8" t="str">
        <v>Persoon 04</v>
      </c>
      <c r="G8" s="54" t="str">
        <f ca="1"/>
        <v>Taak 10</v>
      </c>
      <c r="H8" s="54"/>
      <c r="I8" s="54"/>
      <c r="J8" s="54"/>
      <c r="K8" s="54" t="str">
        <f ca="1"/>
        <v>Taak 17</v>
      </c>
    </row>
    <row r="9" spans="1:11" x14ac:dyDescent="0.25">
      <c r="A9" s="52"/>
      <c r="B9" t="str">
        <v>Taak 05</v>
      </c>
      <c r="D9" s="52"/>
      <c r="E9" t="str">
        <v>Persoon 05</v>
      </c>
      <c r="G9" s="54" t="str">
        <f ca="1"/>
        <v>Taak 11</v>
      </c>
      <c r="H9" s="54"/>
      <c r="I9" s="54"/>
      <c r="J9" s="54"/>
      <c r="K9" s="54" t="str">
        <f ca="1"/>
        <v>Taak 18</v>
      </c>
    </row>
    <row r="10" spans="1:11" x14ac:dyDescent="0.25">
      <c r="A10" s="52"/>
      <c r="B10" t="str">
        <v>Taak 06</v>
      </c>
      <c r="D10" s="52"/>
      <c r="E10" t="str">
        <v>Persoon 06</v>
      </c>
      <c r="G10" s="54"/>
      <c r="H10" s="54"/>
      <c r="I10" s="54"/>
      <c r="J10" s="54"/>
      <c r="K10" s="54"/>
    </row>
    <row r="11" spans="1:11" x14ac:dyDescent="0.25">
      <c r="A11" s="52"/>
      <c r="B11" t="str">
        <v>Taak 07</v>
      </c>
      <c r="D11" s="52"/>
      <c r="E11" t="str">
        <v>Persoon 07</v>
      </c>
      <c r="G11" s="54"/>
      <c r="H11" s="54"/>
      <c r="I11" s="54"/>
      <c r="J11" s="54"/>
      <c r="K11" s="54"/>
    </row>
    <row r="12" spans="1:11" x14ac:dyDescent="0.25">
      <c r="A12" s="52"/>
      <c r="B12" t="str">
        <v>Taak 08</v>
      </c>
      <c r="D12" s="52"/>
      <c r="E12" t="str">
        <v>Persoon 08</v>
      </c>
      <c r="G12" s="54"/>
      <c r="H12" s="54"/>
      <c r="I12" s="54"/>
      <c r="J12" s="54"/>
      <c r="K12" s="54"/>
    </row>
    <row r="13" spans="1:11" x14ac:dyDescent="0.25">
      <c r="A13" s="52"/>
      <c r="B13" t="str">
        <v>Taak 09</v>
      </c>
      <c r="D13" s="52"/>
      <c r="E13" t="str">
        <v>Persoon 09</v>
      </c>
      <c r="G13" s="54"/>
      <c r="H13" s="54"/>
      <c r="I13" s="54"/>
      <c r="J13" s="54"/>
      <c r="K13" s="54"/>
    </row>
    <row r="14" spans="1:11" x14ac:dyDescent="0.25">
      <c r="A14" s="52"/>
      <c r="B14" t="str">
        <v>Taak 10</v>
      </c>
      <c r="D14" s="52"/>
      <c r="E14" t="str">
        <v>Persoon 10</v>
      </c>
      <c r="G14" s="54"/>
      <c r="H14" s="54"/>
      <c r="I14" s="54"/>
      <c r="J14" s="54"/>
      <c r="K14" s="54"/>
    </row>
    <row r="15" spans="1:11" x14ac:dyDescent="0.25">
      <c r="A15" s="52" t="s">
        <v>3</v>
      </c>
      <c r="B15" t="str">
        <v>Taak 11</v>
      </c>
      <c r="D15" s="52"/>
      <c r="E15" t="str">
        <v>Persoon 11</v>
      </c>
      <c r="G15" s="54"/>
      <c r="H15" s="54"/>
      <c r="I15" s="54"/>
      <c r="J15" s="54"/>
      <c r="K15" s="54"/>
    </row>
    <row r="16" spans="1:11" x14ac:dyDescent="0.25">
      <c r="A16" s="52" t="s">
        <v>3</v>
      </c>
      <c r="B16" t="str">
        <v>Taak 12</v>
      </c>
      <c r="D16" s="52"/>
      <c r="E16" t="str">
        <v>Persoon 12</v>
      </c>
      <c r="G16" s="54"/>
      <c r="H16" s="54"/>
      <c r="I16" s="54"/>
      <c r="J16" s="54"/>
      <c r="K16" s="54"/>
    </row>
    <row r="17" spans="1:11" x14ac:dyDescent="0.25">
      <c r="A17" s="52" t="s">
        <v>3</v>
      </c>
      <c r="B17" t="str">
        <v>Taak 13</v>
      </c>
      <c r="D17" s="52"/>
      <c r="E17" t="str">
        <v>Persoon 13</v>
      </c>
      <c r="G17" s="54"/>
      <c r="H17" s="54"/>
      <c r="I17" s="54"/>
      <c r="J17" s="54"/>
      <c r="K17" s="54"/>
    </row>
    <row r="18" spans="1:11" x14ac:dyDescent="0.25">
      <c r="A18" s="52" t="s">
        <v>3</v>
      </c>
      <c r="B18" t="str">
        <v>Taak 14</v>
      </c>
      <c r="D18" s="52"/>
      <c r="E18" t="str">
        <v>Persoon 14</v>
      </c>
      <c r="G18" s="54"/>
      <c r="H18" s="54"/>
      <c r="I18" s="54"/>
      <c r="J18" s="54"/>
      <c r="K18" s="54"/>
    </row>
    <row r="19" spans="1:11" x14ac:dyDescent="0.25">
      <c r="A19" s="52" t="s">
        <v>3</v>
      </c>
      <c r="B19" t="str">
        <v>Taak 15</v>
      </c>
      <c r="D19" s="52"/>
      <c r="E19" t="str">
        <v>Persoon 15</v>
      </c>
      <c r="G19" s="54"/>
      <c r="H19" s="54"/>
      <c r="I19" s="54"/>
      <c r="J19" s="54"/>
      <c r="K19" s="54"/>
    </row>
    <row r="20" spans="1:11" x14ac:dyDescent="0.25">
      <c r="A20" s="52" t="s">
        <v>3</v>
      </c>
      <c r="B20" t="str">
        <v>Taak 16</v>
      </c>
      <c r="D20" s="52"/>
      <c r="E20" t="str">
        <v>Persoon 16</v>
      </c>
      <c r="G20" s="54"/>
      <c r="H20" s="54"/>
      <c r="I20" s="54"/>
      <c r="J20" s="54"/>
      <c r="K20" s="54"/>
    </row>
    <row r="21" spans="1:11" x14ac:dyDescent="0.25">
      <c r="A21" s="52" t="s">
        <v>3</v>
      </c>
      <c r="B21" t="str">
        <v>Taak 17</v>
      </c>
      <c r="D21" s="52"/>
      <c r="E21" t="str">
        <v>Persoon 17</v>
      </c>
      <c r="G21" s="54"/>
      <c r="H21" s="54"/>
      <c r="I21" s="54"/>
      <c r="J21" s="54"/>
      <c r="K21" s="54"/>
    </row>
    <row r="22" spans="1:11" x14ac:dyDescent="0.25">
      <c r="A22" s="52" t="s">
        <v>3</v>
      </c>
      <c r="B22" t="str">
        <v>Taak 18</v>
      </c>
      <c r="D22" s="52"/>
      <c r="E22" t="str">
        <v>Persoon 18</v>
      </c>
      <c r="G22" s="54"/>
      <c r="H22" s="54"/>
      <c r="I22" s="54"/>
      <c r="J22" s="54"/>
      <c r="K22" s="54"/>
    </row>
    <row r="23" spans="1:11" x14ac:dyDescent="0.25">
      <c r="A23" s="3"/>
      <c r="D23" s="52"/>
      <c r="E23" t="str">
        <v>Persoon 19</v>
      </c>
      <c r="G23" s="54"/>
      <c r="H23" s="54"/>
      <c r="I23" s="54"/>
      <c r="J23" s="54"/>
      <c r="K23" s="5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5B92FD4937A4EA1C07F8DCB719A1E" ma:contentTypeVersion="6" ma:contentTypeDescription="Een nieuw document maken." ma:contentTypeScope="" ma:versionID="37557d5d32592a2ebe369329f946ae09">
  <xsd:schema xmlns:xsd="http://www.w3.org/2001/XMLSchema" xmlns:xs="http://www.w3.org/2001/XMLSchema" xmlns:p="http://schemas.microsoft.com/office/2006/metadata/properties" xmlns:ns2="09c2372a-22f9-475d-a165-ed6905568d6d" xmlns:ns3="a63142cd-3de8-459d-9c91-6a2267404a07" targetNamespace="http://schemas.microsoft.com/office/2006/metadata/properties" ma:root="true" ma:fieldsID="6b51f202e36942ad40c3cef80b825f94" ns2:_="" ns3:_="">
    <xsd:import namespace="09c2372a-22f9-475d-a165-ed6905568d6d"/>
    <xsd:import namespace="a63142cd-3de8-459d-9c91-6a226740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2372a-22f9-475d-a165-ed6905568d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142cd-3de8-459d-9c91-6a226740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D6CD9-9FA3-4B5D-AB4C-D999F01792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3D3A9-C9B5-43D3-B37A-D20013878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c2372a-22f9-475d-a165-ed6905568d6d"/>
    <ds:schemaRef ds:uri="a63142cd-3de8-459d-9c91-6a226740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01AE8F-BE34-4157-ABEE-46A2D5A88E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VERI</vt:lpstr>
      <vt:lpstr>Filters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van ‘t Klaphek</dc:creator>
  <cp:lastModifiedBy>Wim Gielis</cp:lastModifiedBy>
  <dcterms:created xsi:type="dcterms:W3CDTF">2020-12-11T10:45:03Z</dcterms:created>
  <dcterms:modified xsi:type="dcterms:W3CDTF">2021-04-04T13:22:13Z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2021-01-04T15:24:38Z</vt:filetime>
  </property>
  <property fmtid="{D5CDD505-2E9C-101B-9397-08002B2CF9AE}" pid="3" name="ContentTypeId">
    <vt:lpwstr>0x0101003535B92FD4937A4EA1C07F8DCB719A1E</vt:lpwstr>
  </property>
</Properties>
</file>