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16275" windowHeight="10800"/>
  </bookViews>
  <sheets>
    <sheet name="Tekstfuncties" sheetId="1" r:id="rId1"/>
    <sheet name="Flashfill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A45" i="1"/>
  <c r="A48" i="1"/>
  <c r="A51" i="1"/>
  <c r="A54" i="1"/>
  <c r="A55" i="1"/>
  <c r="A59" i="1"/>
  <c r="A56" i="1"/>
  <c r="B26" i="1"/>
  <c r="C26" i="1"/>
  <c r="B25" i="1"/>
  <c r="C25" i="1"/>
  <c r="B24" i="1"/>
  <c r="C24" i="1"/>
  <c r="B23" i="1"/>
  <c r="C23" i="1"/>
  <c r="B22" i="1"/>
  <c r="C22" i="1"/>
  <c r="B21" i="1"/>
  <c r="C21" i="1"/>
  <c r="B20" i="1"/>
  <c r="C20" i="1"/>
  <c r="B19" i="1"/>
  <c r="C19" i="1"/>
  <c r="B18" i="1"/>
  <c r="C18" i="1"/>
  <c r="B17" i="1"/>
  <c r="C17" i="1"/>
  <c r="B16" i="1"/>
  <c r="C16" i="1"/>
  <c r="B15" i="1" a="1"/>
  <c r="B15" i="1"/>
  <c r="C15" i="1"/>
  <c r="B14" i="1"/>
  <c r="C14" i="1"/>
  <c r="B13" i="1"/>
  <c r="C13" i="1"/>
  <c r="B12" i="1"/>
  <c r="C12" i="1"/>
  <c r="B11" i="1"/>
  <c r="C11" i="1"/>
  <c r="B10" i="1"/>
  <c r="C10" i="1"/>
  <c r="B9" i="1"/>
  <c r="C9" i="1"/>
  <c r="B8" i="1"/>
  <c r="C8" i="1"/>
  <c r="C7" i="1"/>
  <c r="B6" i="1"/>
  <c r="C6" i="1"/>
  <c r="B5" i="1"/>
  <c r="C5" i="1"/>
  <c r="B4" i="1"/>
  <c r="C4" i="1"/>
  <c r="C3" i="1"/>
  <c r="B3" i="1"/>
  <c r="C2" i="1"/>
  <c r="B2" i="1"/>
</calcChain>
</file>

<file path=xl/sharedStrings.xml><?xml version="1.0" encoding="utf-8"?>
<sst xmlns="http://schemas.openxmlformats.org/spreadsheetml/2006/main" count="167" uniqueCount="129">
  <si>
    <t>Voorbeeld</t>
  </si>
  <si>
    <t>Tekst</t>
  </si>
  <si>
    <t>Resultaat</t>
  </si>
  <si>
    <t>Formule</t>
  </si>
  <si>
    <t xml:space="preserve">Voorbeeld </t>
  </si>
  <si>
    <t xml:space="preserve"> Voorbeeld x </t>
  </si>
  <si>
    <t>Lierse always win win win!</t>
  </si>
  <si>
    <t>Lierse won met 3-4 tegen Kortrijk</t>
  </si>
  <si>
    <t>Op 28/02/2001 wonnen de Rode Duivels met 10-1 tegen San Marino</t>
  </si>
  <si>
    <t>VOORBeeLD</t>
  </si>
  <si>
    <t>VOORBEELD</t>
  </si>
  <si>
    <t>Maged Samy</t>
  </si>
  <si>
    <t>FIN-RPT-BalanceSheet</t>
  </si>
  <si>
    <t>woensdag 29 januari 2014</t>
  </si>
  <si>
    <t>http://en.wikipedia.org</t>
  </si>
  <si>
    <t>You'll never walk alone</t>
  </si>
  <si>
    <t>Wim Gielis speelt voetbal</t>
  </si>
  <si>
    <t>7 The Otters, Bolham, Tiverton, Devon EX16 7SD, Verenigd Koninkrijk</t>
  </si>
  <si>
    <t>9 Bala Close, Thornaby-on-Tees, Stockton-on-Tees TS17 5HS, Verenigd Koninkrijk</t>
  </si>
  <si>
    <t>1 Scalegill Place, Moor Row, Cumbria CA24 3JU, Verenigd Koninkrijk</t>
  </si>
  <si>
    <t>Pannel Lane, Hastings, East Sussex TN35 4JB, Verenigd Koninkrijk</t>
  </si>
  <si>
    <t>West Common Lane, Scunthorpe, North Lincolnshire DN17 1DS, Verenigd Koninkrijk</t>
  </si>
  <si>
    <t>01 (02)         Led Zeppelin - Stairway to Heaven </t>
  </si>
  <si>
    <t>02 (01)         Nirvana - Smells Like Teen Spirit</t>
  </si>
  <si>
    <t>03 (05)         Pearl Jam - Black </t>
  </si>
  <si>
    <t>04 (03)         Metallica - One</t>
  </si>
  <si>
    <t>05 (04)         Pearl Jam - Alive</t>
  </si>
  <si>
    <t>STAP 2: haal het nummer op (en nummer 100 is 3 karakters lang...)</t>
  </si>
  <si>
    <t>STAP 3: haal de notering van 1 jaar eerder op</t>
  </si>
  <si>
    <t>...</t>
  </si>
  <si>
    <t>Tijdloze 100, Studio Brussel</t>
  </si>
  <si>
    <t>100 (79)        REM -  Losing My Religion</t>
  </si>
  <si>
    <t>STAP 4: haal de artiest op (met tussenstappen voor de duidelijkheid)</t>
  </si>
  <si>
    <t>STAP 5: haal de song op</t>
  </si>
  <si>
    <t>Adressen splitsen: voorbeelden zonder formules</t>
  </si>
  <si>
    <t>STAP 1: trim extra spaties (misschien had je de spatie na 'Heaven' in cel A36 nog niet opgemerkt)</t>
  </si>
  <si>
    <t>Flashfill</t>
  </si>
  <si>
    <t>Jan Ceulemans speelde 5 seizoenen voor Lierse</t>
  </si>
  <si>
    <t>Jan Ceulemans</t>
  </si>
  <si>
    <t>Lierse</t>
  </si>
  <si>
    <t>Luc Nilis kwam 13 seizoenen uit voor Anderlecht</t>
  </si>
  <si>
    <t>Luc Nilis</t>
  </si>
  <si>
    <t>Anderlecht</t>
  </si>
  <si>
    <t>Lorenzo Staelens verdedigde 9 seizoenen de kleuren van Club</t>
  </si>
  <si>
    <t>Lorenzo Staelens</t>
  </si>
  <si>
    <t>Club</t>
  </si>
  <si>
    <t>Johan Cruijff verdiende zijn boterham 6 seizoenen lang bij Barcelona</t>
  </si>
  <si>
    <t>Johan Cruijff</t>
  </si>
  <si>
    <t>Barcelona</t>
  </si>
  <si>
    <t>Wim Gielis is al 14 seizoenen de held van Lucyvo</t>
  </si>
  <si>
    <t>Wim Gielis</t>
  </si>
  <si>
    <t>Lucyvo</t>
  </si>
  <si>
    <t>Led Zeppelin</t>
  </si>
  <si>
    <t>Stairway to Heaven</t>
  </si>
  <si>
    <t>06 (06)         Deep Purple - Child in Time</t>
  </si>
  <si>
    <t>07 (07)         Queen - Bohemian Rhapsody</t>
  </si>
  <si>
    <t>08 (09)         Cure - A Forest</t>
  </si>
  <si>
    <t>09 (10)         Pink Floyd - Wish You Were Here</t>
  </si>
  <si>
    <t>10 (08)         Foo Fighters - Everlong</t>
  </si>
  <si>
    <t>11 (14)         Rage Against The Machine - Killing in the Name</t>
  </si>
  <si>
    <t>12 (16)         Queens of the Stone Age - No One Knows</t>
  </si>
  <si>
    <t>13 (13)         Arcade Fire - Rebellion</t>
  </si>
  <si>
    <t>14 (22)         Tool - Schism</t>
  </si>
  <si>
    <t>15 (20)         Pink Floyd - Shine On You Crazy Diamond</t>
  </si>
  <si>
    <t>16 (66)         Rolling Stones - Angie</t>
  </si>
  <si>
    <t>17 (43)         David Bowie - Heroes</t>
  </si>
  <si>
    <t>18 (17)         Muse - Knights of Cydonia</t>
  </si>
  <si>
    <t>19 (18)         Dire Straits - Sultans of Swing</t>
  </si>
  <si>
    <t>20 (31)         Neil Young - Like a Hurricane</t>
  </si>
  <si>
    <t>Nirvana</t>
  </si>
  <si>
    <t>Pearl Jam</t>
  </si>
  <si>
    <t>Metallica</t>
  </si>
  <si>
    <t>Deep Purple</t>
  </si>
  <si>
    <t>Queen</t>
  </si>
  <si>
    <t>Cure</t>
  </si>
  <si>
    <t>Pink Floyd</t>
  </si>
  <si>
    <t>Foo Fighters</t>
  </si>
  <si>
    <t>Rage Against The Machine</t>
  </si>
  <si>
    <t>Queens of the Stone Age</t>
  </si>
  <si>
    <t>Arcade Fire</t>
  </si>
  <si>
    <t>Tool</t>
  </si>
  <si>
    <t>Rolling Stones</t>
  </si>
  <si>
    <t>David Bowie</t>
  </si>
  <si>
    <t>Muse</t>
  </si>
  <si>
    <t>Dire Straits</t>
  </si>
  <si>
    <t>Neil Young</t>
  </si>
  <si>
    <t>Smells Like Teen Spirit</t>
  </si>
  <si>
    <t>Black</t>
  </si>
  <si>
    <t>One</t>
  </si>
  <si>
    <t>Alive</t>
  </si>
  <si>
    <t>Child in Time</t>
  </si>
  <si>
    <t>Bohemian Rhapsody</t>
  </si>
  <si>
    <t>A Forest</t>
  </si>
  <si>
    <t>Wish You Were Here</t>
  </si>
  <si>
    <t>Everlong</t>
  </si>
  <si>
    <t>Killing in the Name</t>
  </si>
  <si>
    <t>No One Knows</t>
  </si>
  <si>
    <t>Rebellion</t>
  </si>
  <si>
    <t>Schism</t>
  </si>
  <si>
    <t>Shine On You Crazy Diamond</t>
  </si>
  <si>
    <t>Angie</t>
  </si>
  <si>
    <t>Heroes</t>
  </si>
  <si>
    <t>Knights of Cydonia</t>
  </si>
  <si>
    <t>Sultans of Swing</t>
  </si>
  <si>
    <t>Like a Hurricane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</si>
  <si>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</si>
  <si>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</si>
  <si>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</si>
  <si>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</si>
  <si>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</si>
  <si>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</si>
  <si>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</si>
  <si>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</si>
  <si>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</si>
  <si>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</si>
  <si>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</si>
  <si>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</si>
  <si>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</si>
  <si>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</si>
  <si>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</si>
  <si>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</si>
  <si>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</si>
  <si>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</si>
  <si>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</si>
  <si>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</si>
  <si>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</si>
  <si>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66</t>
  </si>
  <si>
    <t>43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</si>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</sst>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quotePrefix="1"/>
    <xf numFmtId="0" fontId="0" fillId="3" borderId="0" xfId="0" applyFill="1"/>
  </cellXfs>
  <cellStyles count="2">
    <cellStyle name="Comma" xfId="1" builtinId="3"/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12</xdr:row>
      <xdr:rowOff>76200</xdr:rowOff>
    </xdr:from>
    <xdr:to>
      <xdr:col>4</xdr:col>
      <xdr:colOff>352425</xdr:colOff>
      <xdr:row>16</xdr:row>
      <xdr:rowOff>28575</xdr:rowOff>
    </xdr:to>
    <xdr:sp macro="" textlink="">
      <xdr:nvSpPr>
        <xdr:cNvPr id="2" name="Right Arrow 1"/>
        <xdr:cNvSpPr/>
      </xdr:nvSpPr>
      <xdr:spPr>
        <a:xfrm>
          <a:off x="4667250" y="1981200"/>
          <a:ext cx="1838325" cy="714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276225</xdr:colOff>
      <xdr:row>3</xdr:row>
      <xdr:rowOff>133350</xdr:rowOff>
    </xdr:from>
    <xdr:to>
      <xdr:col>3</xdr:col>
      <xdr:colOff>447675</xdr:colOff>
      <xdr:row>5</xdr:row>
      <xdr:rowOff>180975</xdr:rowOff>
    </xdr:to>
    <xdr:sp macro="" textlink="">
      <xdr:nvSpPr>
        <xdr:cNvPr id="3" name="Right Arrow 2"/>
        <xdr:cNvSpPr/>
      </xdr:nvSpPr>
      <xdr:spPr>
        <a:xfrm>
          <a:off x="4391025" y="704850"/>
          <a:ext cx="1323975" cy="428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C26" totalsRowShown="0">
  <autoFilter ref="A1:C26"/>
  <tableColumns count="3">
    <tableColumn id="1" name="Tekst" dataDxfId="0"/>
    <tableColumn id="2" name="Resultaat">
      <calculatedColumnFormula>RIGHT(A2,2)</calculatedColumnFormula>
    </tableColumn>
    <tableColumn id="3" name="Formule">
      <calculatedColumnFormula>_xlfn.FORMULATEXT(B2)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9"/>
  <sheetViews>
    <sheetView tabSelected="1" workbookViewId="0"/>
  </sheetViews>
  <sheetFormatPr defaultRowHeight="15" x14ac:dyDescent="0.25"/>
  <cols>
    <col min="1" max="1" width="61.7109375" customWidth="1"/>
    <col min="2" max="2" width="26.28515625" bestFit="1" customWidth="1"/>
    <col min="3" max="3" width="99.140625" bestFit="1" customWidth="1"/>
    <col min="4" max="4" width="13.28515625" customWidth="1"/>
    <col min="5" max="5" width="18.5703125" customWidth="1"/>
    <col min="6" max="6" width="4.5703125" customWidth="1"/>
    <col min="7" max="7" width="4.42578125" customWidth="1"/>
    <col min="8" max="8" width="24.42578125" bestFit="1" customWidth="1"/>
    <col min="9" max="9" width="26.8554687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s="1" t="s">
        <v>0</v>
      </c>
      <c r="B2" t="str">
        <f>LEFT(A2,5)</f>
        <v>Voorb</v>
      </c>
      <c r="C2" t="str">
        <f t="shared" ref="C2:C26" ca="1" si="0">_xlfn.FORMULATEXT(B2)</f>
        <v>=LEFT(A2;5)</v>
      </c>
    </row>
    <row r="3" spans="1:3" x14ac:dyDescent="0.25">
      <c r="A3" s="1" t="s">
        <v>0</v>
      </c>
      <c r="B3" t="str">
        <f>RIGHT(A3,2)</f>
        <v>ld</v>
      </c>
      <c r="C3" t="str">
        <f t="shared" ca="1" si="0"/>
        <v>=RIGHT(A3;2)</v>
      </c>
    </row>
    <row r="4" spans="1:3" x14ac:dyDescent="0.25">
      <c r="A4" s="1" t="s">
        <v>4</v>
      </c>
      <c r="B4" t="str">
        <f>RIGHT(A4,2)</f>
        <v xml:space="preserve">d </v>
      </c>
      <c r="C4" t="str">
        <f t="shared" ca="1" si="0"/>
        <v>=RIGHT(A4;2)</v>
      </c>
    </row>
    <row r="5" spans="1:3" x14ac:dyDescent="0.25">
      <c r="A5" s="1" t="s">
        <v>0</v>
      </c>
      <c r="B5">
        <f>LEN(A5)</f>
        <v>9</v>
      </c>
      <c r="C5" t="str">
        <f t="shared" ca="1" si="0"/>
        <v>=LEN(A5)</v>
      </c>
    </row>
    <row r="6" spans="1:3" x14ac:dyDescent="0.25">
      <c r="A6" s="1" t="s">
        <v>5</v>
      </c>
      <c r="B6" t="str">
        <f>TRIM(A6)</f>
        <v>Voorbeeld x</v>
      </c>
      <c r="C6" t="str">
        <f t="shared" ca="1" si="0"/>
        <v>=TRIM(A6)</v>
      </c>
    </row>
    <row r="7" spans="1:3" x14ac:dyDescent="0.25">
      <c r="A7" s="1" t="s">
        <v>5</v>
      </c>
      <c r="B7" t="b">
        <f>LEN(A7) = LEN(TRIM(A7))</f>
        <v>0</v>
      </c>
      <c r="C7" t="str">
        <f t="shared" ca="1" si="0"/>
        <v>=LEN(A7) = LEN(TRIM(A7))</v>
      </c>
    </row>
    <row r="8" spans="1:3" x14ac:dyDescent="0.25">
      <c r="A8" s="1" t="s">
        <v>6</v>
      </c>
      <c r="B8" t="str">
        <f>MID(A8, 8, 6)</f>
        <v>always</v>
      </c>
      <c r="C8" t="str">
        <f t="shared" ca="1" si="0"/>
        <v>=MID(A8; 8; 6)</v>
      </c>
    </row>
    <row r="9" spans="1:3" x14ac:dyDescent="0.25">
      <c r="A9" s="1" t="s">
        <v>7</v>
      </c>
      <c r="B9" t="str">
        <f>MID(A9, SEARCH("-", A9)-1,3)</f>
        <v>3-4</v>
      </c>
      <c r="C9" t="str">
        <f t="shared" ca="1" si="0"/>
        <v>=MID(A9; SEARCH("-"; A9)-1;3)</v>
      </c>
    </row>
    <row r="10" spans="1:3" x14ac:dyDescent="0.25">
      <c r="A10" s="1" t="s">
        <v>8</v>
      </c>
      <c r="B10" t="str">
        <f>TRIM(MID(A10, SEARCH("-", A10)-2,5))</f>
        <v>10-1</v>
      </c>
      <c r="C10" t="str">
        <f t="shared" ca="1" si="0"/>
        <v>=TRIM(MID(A10; SEARCH("-"; A10)-2;5))</v>
      </c>
    </row>
    <row r="11" spans="1:3" x14ac:dyDescent="0.25">
      <c r="A11" s="1" t="s">
        <v>0</v>
      </c>
      <c r="B11" t="str">
        <f>UPPER(A11)</f>
        <v>VOORBEELD</v>
      </c>
      <c r="C11" t="str">
        <f t="shared" ca="1" si="0"/>
        <v>=UPPER(A11)</v>
      </c>
    </row>
    <row r="12" spans="1:3" x14ac:dyDescent="0.25">
      <c r="A12" s="1" t="s">
        <v>0</v>
      </c>
      <c r="B12" t="str">
        <f>LOWER(A12)</f>
        <v>voorbeeld</v>
      </c>
      <c r="C12" t="str">
        <f t="shared" ca="1" si="0"/>
        <v>=LOWER(A12)</v>
      </c>
    </row>
    <row r="13" spans="1:3" x14ac:dyDescent="0.25">
      <c r="A13" s="1" t="s">
        <v>6</v>
      </c>
      <c r="B13" t="str">
        <f>PROPER(A13)</f>
        <v>Lierse Always Win Win Win!</v>
      </c>
      <c r="C13" t="str">
        <f t="shared" ca="1" si="0"/>
        <v>=PROPER(A13)</v>
      </c>
    </row>
    <row r="14" spans="1:3" x14ac:dyDescent="0.25">
      <c r="A14" s="1" t="s">
        <v>9</v>
      </c>
      <c r="B14" t="b">
        <f>EXACT(A14,UPPER(A14))</f>
        <v>0</v>
      </c>
      <c r="C14" t="str">
        <f t="shared" ca="1" si="0"/>
        <v>=EXACT(A14;UPPER(A14))</v>
      </c>
    </row>
    <row r="15" spans="1:3" x14ac:dyDescent="0.25">
      <c r="A15" s="1" t="s">
        <v>10</v>
      </c>
      <c r="B15" t="str">
        <f t="array" aca="1" ref="B15" ca="1">CHAR(MIN(CODE(MID(UPPER(A15),ROW(INDIRECT("1:"&amp;LEN(A15))),1))))</f>
        <v>B</v>
      </c>
      <c r="C15" t="str">
        <f t="shared" ca="1" si="0"/>
        <v>{=CHAR(MIN(CODE(MID(UPPER(A15);ROW(INDIRECT("1:"&amp;LEN(A15)));1))))}</v>
      </c>
    </row>
    <row r="16" spans="1:3" x14ac:dyDescent="0.25">
      <c r="A16" s="1" t="s">
        <v>11</v>
      </c>
      <c r="B16" t="str">
        <f>"Maged " &amp; "Samy"</f>
        <v>Maged Samy</v>
      </c>
      <c r="C16" t="str">
        <f t="shared" ca="1" si="0"/>
        <v>="Maged " &amp; "Samy"</v>
      </c>
    </row>
    <row r="17" spans="1:3" x14ac:dyDescent="0.25">
      <c r="A17" s="2">
        <v>41668</v>
      </c>
      <c r="B17" t="str">
        <f>"We zijn vandaag " &amp; TEXT(A17,"dd/mm/jjjj")</f>
        <v>We zijn vandaag 29/01/2014</v>
      </c>
      <c r="C17" t="str">
        <f t="shared" ca="1" si="0"/>
        <v>="We zijn vandaag " &amp; TEXT(A17;"dd/mm/jjjj")</v>
      </c>
    </row>
    <row r="18" spans="1:3" x14ac:dyDescent="0.25">
      <c r="A18" s="3">
        <v>159.99</v>
      </c>
      <c r="B18" t="str">
        <f>"Die broek kostte " &amp; TEXT(A18,"#,00 €")</f>
        <v>Die broek kostte 159,99 €</v>
      </c>
      <c r="C18" t="str">
        <f t="shared" ca="1" si="0"/>
        <v>="Die broek kostte " &amp; TEXT(A18;"#,00 €")</v>
      </c>
    </row>
    <row r="19" spans="1:3" x14ac:dyDescent="0.25">
      <c r="A19" s="1" t="s">
        <v>12</v>
      </c>
      <c r="B19" t="str">
        <f>SUBSTITUTE(A19,"-","_",1)</f>
        <v>FIN_RPT-BalanceSheet</v>
      </c>
      <c r="C19" t="str">
        <f t="shared" ca="1" si="0"/>
        <v>=SUBSTITUTE(A19;"-";"_";1)</v>
      </c>
    </row>
    <row r="20" spans="1:3" x14ac:dyDescent="0.25">
      <c r="A20" s="1" t="s">
        <v>13</v>
      </c>
      <c r="B20" t="str">
        <f>REPLACE(A20,1,FIND(" ",A20),LEFT(UPPER(A20),FIND(" ",A20)))</f>
        <v>WOENSDAG 29 januari 2014</v>
      </c>
      <c r="C20" t="str">
        <f t="shared" ca="1" si="0"/>
        <v>=REPLACE(A20;1;FIND(" ";A20);LEFT(UPPER(A20);FIND(" ";A20)))</v>
      </c>
    </row>
    <row r="21" spans="1:3" x14ac:dyDescent="0.25">
      <c r="A21" s="1" t="s">
        <v>14</v>
      </c>
      <c r="B21" t="str">
        <f>REPLACE(A21,FIND(":",A21)+3,SUM(FIND({".";":"},A21)*{1;-1})-3,"nl")</f>
        <v>http://nl.wikipedia.org</v>
      </c>
      <c r="C21" t="str">
        <f t="shared" ca="1" si="0"/>
        <v>=REPLACE(A21;FIND(":";A21)+3;SUM(FIND({".";":"};A21)*{1;-1})-3;"nl")</v>
      </c>
    </row>
    <row r="22" spans="1:3" x14ac:dyDescent="0.25">
      <c r="A22" s="1" t="s">
        <v>15</v>
      </c>
      <c r="B22" t="str">
        <f>TRIM(RIGHT(SUBSTITUTE(A22," ",REPT(" ",20)),40))</f>
        <v>walk alone</v>
      </c>
      <c r="C22" t="str">
        <f t="shared" ca="1" si="0"/>
        <v>=TRIM(RIGHT(SUBSTITUTE(A22;" ";REPT(" ";20));40))</v>
      </c>
    </row>
    <row r="23" spans="1:3" x14ac:dyDescent="0.25">
      <c r="A23" s="1" t="s">
        <v>15</v>
      </c>
      <c r="B23" t="str">
        <f>RIGHT(A23,LEN(A23)-FIND(CHAR(1),SUBSTITUTE(A23," ",CHAR(1),LEN(A23)-LEN(SUBSTITUTE(A23," ",""))-1)))</f>
        <v>walk alone</v>
      </c>
      <c r="C23" t="str">
        <f t="shared" ca="1" si="0"/>
        <v>=RIGHT(A23;LEN(A23)-FIND(CHAR(1);SUBSTITUTE(A23;" ";CHAR(1);LEN(A23)-LEN(SUBSTITUTE(A23;" ";""))-1)))</v>
      </c>
    </row>
    <row r="24" spans="1:3" x14ac:dyDescent="0.25">
      <c r="A24" s="1" t="s">
        <v>16</v>
      </c>
      <c r="B24" t="e">
        <f>FIND("basketbal",A24)</f>
        <v>#VALUE!</v>
      </c>
      <c r="C24" t="str">
        <f t="shared" ca="1" si="0"/>
        <v>=FIND("basketbal";A24)</v>
      </c>
    </row>
    <row r="25" spans="1:3" x14ac:dyDescent="0.25">
      <c r="A25" s="1" t="s">
        <v>16</v>
      </c>
      <c r="B25" t="str">
        <f>IFERROR(FIND("basketbal",A24),"niet gevonden")</f>
        <v>niet gevonden</v>
      </c>
      <c r="C25" t="str">
        <f t="shared" ca="1" si="0"/>
        <v>=IFERROR(FIND("basketbal";A24);"niet gevonden")</v>
      </c>
    </row>
    <row r="26" spans="1:3" x14ac:dyDescent="0.25">
      <c r="A26" s="1" t="s">
        <v>16</v>
      </c>
      <c r="B26" t="str">
        <f>IF(ISNUMBER(FIND("basketbal",A25)),"gevonden","niet gevonden")</f>
        <v>niet gevonden</v>
      </c>
      <c r="C26" t="str">
        <f t="shared" ca="1" si="0"/>
        <v>=IF(ISNUMBER(FIND("basketbal";A25));"gevonden";"niet gevonden")</v>
      </c>
    </row>
    <row r="28" spans="1:3" x14ac:dyDescent="0.25">
      <c r="A28" s="5" t="s">
        <v>34</v>
      </c>
    </row>
    <row r="29" spans="1:3" x14ac:dyDescent="0.25">
      <c r="A29" t="s">
        <v>17</v>
      </c>
    </row>
    <row r="30" spans="1:3" x14ac:dyDescent="0.25">
      <c r="A30" t="s">
        <v>18</v>
      </c>
    </row>
    <row r="31" spans="1:3" x14ac:dyDescent="0.25">
      <c r="A31" t="s">
        <v>19</v>
      </c>
    </row>
    <row r="32" spans="1:3" x14ac:dyDescent="0.25">
      <c r="A32" t="s">
        <v>20</v>
      </c>
    </row>
    <row r="33" spans="1:1" x14ac:dyDescent="0.25">
      <c r="A33" t="s">
        <v>21</v>
      </c>
    </row>
    <row r="35" spans="1:1" x14ac:dyDescent="0.25">
      <c r="A35" s="5" t="s">
        <v>30</v>
      </c>
    </row>
    <row r="36" spans="1:1" x14ac:dyDescent="0.25">
      <c r="A36" s="6" t="s">
        <v>22</v>
      </c>
    </row>
    <row r="37" spans="1:1" x14ac:dyDescent="0.25">
      <c r="A37" t="s">
        <v>23</v>
      </c>
    </row>
    <row r="38" spans="1:1" x14ac:dyDescent="0.25">
      <c r="A38" t="s">
        <v>24</v>
      </c>
    </row>
    <row r="39" spans="1:1" x14ac:dyDescent="0.25">
      <c r="A39" t="s">
        <v>25</v>
      </c>
    </row>
    <row r="40" spans="1:1" x14ac:dyDescent="0.25">
      <c r="A40" t="s">
        <v>26</v>
      </c>
    </row>
    <row r="41" spans="1:1" x14ac:dyDescent="0.25">
      <c r="A41" t="s">
        <v>29</v>
      </c>
    </row>
    <row r="42" spans="1:1" x14ac:dyDescent="0.25">
      <c r="A42" t="s">
        <v>31</v>
      </c>
    </row>
    <row r="44" spans="1:1" x14ac:dyDescent="0.25">
      <c r="A44" s="4" t="s">
        <v>35</v>
      </c>
    </row>
    <row r="45" spans="1:1" x14ac:dyDescent="0.25">
      <c r="A45" t="str">
        <f>TRIM(A36)</f>
        <v>01 (02)         Led Zeppelin - Stairway to Heaven </v>
      </c>
    </row>
    <row r="47" spans="1:1" x14ac:dyDescent="0.25">
      <c r="A47" s="4" t="s">
        <v>27</v>
      </c>
    </row>
    <row r="48" spans="1:1" x14ac:dyDescent="0.25">
      <c r="A48" s="7">
        <f>LEFT(A45,3)*1</f>
        <v>1</v>
      </c>
    </row>
    <row r="50" spans="1:1" x14ac:dyDescent="0.25">
      <c r="A50" s="4" t="s">
        <v>28</v>
      </c>
    </row>
    <row r="51" spans="1:1" x14ac:dyDescent="0.25">
      <c r="A51" s="7">
        <f>SUBSTITUTE(MID(A45,FIND("(",A45)+1,3),")","")*1</f>
        <v>2</v>
      </c>
    </row>
    <row r="53" spans="1:1" x14ac:dyDescent="0.25">
      <c r="A53" s="4" t="s">
        <v>32</v>
      </c>
    </row>
    <row r="54" spans="1:1" x14ac:dyDescent="0.25">
      <c r="A54" s="1" t="str">
        <f>TEXT(A48,"00 ") &amp; TEXT(A51,"(00) ")</f>
        <v xml:space="preserve">01 (02) </v>
      </c>
    </row>
    <row r="55" spans="1:1" x14ac:dyDescent="0.25">
      <c r="A55" t="str">
        <f>TRIM(SUBSTITUTE(RIGHT(A36,LEN(A36)-LEN(A54)),CHAR(160),""))</f>
        <v>Led Zeppelin- Stairway to Heaven</v>
      </c>
    </row>
    <row r="56" spans="1:1" x14ac:dyDescent="0.25">
      <c r="A56" s="6" t="str">
        <f>TRIM(LEFT(A55,SEARCH("-",A55)-1))</f>
        <v>Led Zeppelin</v>
      </c>
    </row>
    <row r="58" spans="1:1" x14ac:dyDescent="0.25">
      <c r="A58" s="4" t="s">
        <v>33</v>
      </c>
    </row>
    <row r="59" spans="1:1" x14ac:dyDescent="0.25">
      <c r="A59" s="6" t="str">
        <f>TRIM(RIGHT(A55,LEN(A55)-SEARCH("-",A55)-1))</f>
        <v>Stairway to Heaven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/>
  </sheetViews>
  <sheetFormatPr defaultRowHeight="15" x14ac:dyDescent="0.25"/>
  <cols>
    <col min="1" max="1" width="61.7109375" customWidth="1"/>
    <col min="2" max="2" width="14.28515625" bestFit="1" customWidth="1"/>
    <col min="3" max="3" width="3.5703125" customWidth="1"/>
    <col min="4" max="4" width="13.28515625" customWidth="1"/>
    <col min="5" max="5" width="18.5703125" customWidth="1"/>
    <col min="6" max="6" width="16.140625" bestFit="1" customWidth="1"/>
    <col min="7" max="7" width="3" bestFit="1" customWidth="1"/>
    <col min="8" max="8" width="24.42578125" bestFit="1" customWidth="1"/>
    <col min="9" max="9" width="26.85546875" bestFit="1" customWidth="1"/>
  </cols>
  <sheetData>
    <row r="1" spans="1:9" x14ac:dyDescent="0.25">
      <c r="A1" s="5" t="s">
        <v>36</v>
      </c>
    </row>
    <row r="3" spans="1:9" x14ac:dyDescent="0.25">
      <c r="A3" t="s">
        <v>37</v>
      </c>
      <c r="B3" t="s">
        <v>38</v>
      </c>
      <c r="C3">
        <v>5</v>
      </c>
      <c r="D3" t="s">
        <v>39</v>
      </c>
      <c r="E3" t="s">
        <v>38</v>
      </c>
      <c r="F3" s="1">
        <v>5</v>
      </c>
      <c r="G3" t="s">
        <v>39</v>
      </c>
    </row>
    <row r="4" spans="1:9" x14ac:dyDescent="0.25">
      <c r="A4" t="s">
        <v>40</v>
      </c>
      <c r="B4" s="9"/>
      <c r="C4" s="9"/>
      <c r="D4" s="9"/>
      <c r="E4" t="s">
        <v>41</v>
      </c>
      <c r="F4" s="1">
        <v>13</v>
      </c>
      <c r="G4" t="s">
        <v>42</v>
      </c>
    </row>
    <row r="5" spans="1:9" x14ac:dyDescent="0.25">
      <c r="A5" t="s">
        <v>43</v>
      </c>
      <c r="B5" s="9"/>
      <c r="C5" s="9"/>
      <c r="D5" s="9"/>
      <c r="E5" t="s">
        <v>44</v>
      </c>
      <c r="F5" s="1">
        <v>9</v>
      </c>
      <c r="G5" t="s">
        <v>45</v>
      </c>
    </row>
    <row r="6" spans="1:9" x14ac:dyDescent="0.25">
      <c r="A6" t="s">
        <v>46</v>
      </c>
      <c r="B6" s="9"/>
      <c r="C6" s="9"/>
      <c r="D6" s="9"/>
      <c r="E6" t="s">
        <v>47</v>
      </c>
      <c r="F6" s="1">
        <v>6</v>
      </c>
      <c r="G6" t="s">
        <v>48</v>
      </c>
    </row>
    <row r="7" spans="1:9" x14ac:dyDescent="0.25">
      <c r="A7" t="s">
        <v>49</v>
      </c>
      <c r="B7" s="9"/>
      <c r="C7" s="9"/>
      <c r="D7" s="9"/>
      <c r="E7" t="s">
        <v>50</v>
      </c>
      <c r="F7" s="1">
        <v>14</v>
      </c>
      <c r="G7" t="s">
        <v>51</v>
      </c>
    </row>
    <row r="11" spans="1:9" x14ac:dyDescent="0.25">
      <c r="A11" t="s">
        <v>22</v>
      </c>
      <c r="B11" s="8" t="s">
        <v>105</v>
      </c>
      <c r="C11" s="8" t="s">
        <v>106</v>
      </c>
      <c r="D11" t="s">
        <v>52</v>
      </c>
      <c r="E11" t="s">
        <v>53</v>
      </c>
      <c r="F11" s="8" t="s">
        <v>105</v>
      </c>
      <c r="G11" s="8" t="s">
        <v>106</v>
      </c>
      <c r="H11" t="s">
        <v>52</v>
      </c>
      <c r="I11" t="s">
        <v>53</v>
      </c>
    </row>
    <row r="12" spans="1:9" x14ac:dyDescent="0.25">
      <c r="A12" t="s">
        <v>23</v>
      </c>
      <c r="B12" s="9"/>
      <c r="C12" s="9"/>
      <c r="D12" s="9"/>
      <c r="E12" s="9"/>
      <c r="F12" s="8" t="s">
        <v>106</v>
      </c>
      <c r="G12" s="8" t="s">
        <v>105</v>
      </c>
      <c r="H12" t="s">
        <v>69</v>
      </c>
      <c r="I12" t="s">
        <v>86</v>
      </c>
    </row>
    <row r="13" spans="1:9" x14ac:dyDescent="0.25">
      <c r="A13" t="s">
        <v>24</v>
      </c>
      <c r="B13" s="9"/>
      <c r="C13" s="9"/>
      <c r="D13" s="9"/>
      <c r="E13" s="9"/>
      <c r="F13" s="8" t="s">
        <v>107</v>
      </c>
      <c r="G13" s="8" t="s">
        <v>109</v>
      </c>
      <c r="H13" t="s">
        <v>70</v>
      </c>
      <c r="I13" t="s">
        <v>87</v>
      </c>
    </row>
    <row r="14" spans="1:9" x14ac:dyDescent="0.25">
      <c r="A14" t="s">
        <v>25</v>
      </c>
      <c r="B14" s="9"/>
      <c r="C14" s="9"/>
      <c r="D14" s="9"/>
      <c r="E14" s="9"/>
      <c r="F14" s="8" t="s">
        <v>108</v>
      </c>
      <c r="G14" s="8" t="s">
        <v>107</v>
      </c>
      <c r="H14" t="s">
        <v>71</v>
      </c>
      <c r="I14" t="s">
        <v>88</v>
      </c>
    </row>
    <row r="15" spans="1:9" x14ac:dyDescent="0.25">
      <c r="A15" t="s">
        <v>26</v>
      </c>
      <c r="B15" s="9"/>
      <c r="C15" s="9"/>
      <c r="D15" s="9"/>
      <c r="E15" s="9"/>
      <c r="F15" s="8" t="s">
        <v>109</v>
      </c>
      <c r="G15" s="8" t="s">
        <v>108</v>
      </c>
      <c r="H15" t="s">
        <v>70</v>
      </c>
      <c r="I15" t="s">
        <v>89</v>
      </c>
    </row>
    <row r="16" spans="1:9" x14ac:dyDescent="0.25">
      <c r="A16" t="s">
        <v>54</v>
      </c>
      <c r="B16" s="9"/>
      <c r="C16" s="9"/>
      <c r="D16" s="9"/>
      <c r="E16" s="9"/>
      <c r="F16" s="8" t="s">
        <v>110</v>
      </c>
      <c r="G16" s="8" t="s">
        <v>110</v>
      </c>
      <c r="H16" t="s">
        <v>72</v>
      </c>
      <c r="I16" t="s">
        <v>90</v>
      </c>
    </row>
    <row r="17" spans="1:9" x14ac:dyDescent="0.25">
      <c r="A17" t="s">
        <v>55</v>
      </c>
      <c r="B17" s="9"/>
      <c r="C17" s="9"/>
      <c r="D17" s="9"/>
      <c r="E17" s="9"/>
      <c r="F17" s="8" t="s">
        <v>111</v>
      </c>
      <c r="G17" s="8" t="s">
        <v>111</v>
      </c>
      <c r="H17" t="s">
        <v>73</v>
      </c>
      <c r="I17" t="s">
        <v>91</v>
      </c>
    </row>
    <row r="18" spans="1:9" x14ac:dyDescent="0.25">
      <c r="A18" t="s">
        <v>56</v>
      </c>
      <c r="B18" s="9"/>
      <c r="C18" s="9"/>
      <c r="D18" s="9"/>
      <c r="E18" s="9"/>
      <c r="F18" s="8" t="s">
        <v>112</v>
      </c>
      <c r="G18" s="8" t="s">
        <v>113</v>
      </c>
      <c r="H18" t="s">
        <v>74</v>
      </c>
      <c r="I18" t="s">
        <v>92</v>
      </c>
    </row>
    <row r="19" spans="1:9" x14ac:dyDescent="0.25">
      <c r="A19" t="s">
        <v>57</v>
      </c>
      <c r="B19" s="9"/>
      <c r="C19" s="9"/>
      <c r="D19" s="9"/>
      <c r="E19" s="9"/>
      <c r="F19" s="8" t="s">
        <v>113</v>
      </c>
      <c r="G19" s="8" t="s">
        <v>114</v>
      </c>
      <c r="H19" t="s">
        <v>75</v>
      </c>
      <c r="I19" t="s">
        <v>93</v>
      </c>
    </row>
    <row r="20" spans="1:9" x14ac:dyDescent="0.25">
      <c r="A20" t="s">
        <v>58</v>
      </c>
      <c r="B20" s="9"/>
      <c r="C20" s="9"/>
      <c r="D20" s="9"/>
      <c r="E20" s="9"/>
      <c r="F20" s="8" t="s">
        <v>114</v>
      </c>
      <c r="G20" s="8" t="s">
        <v>112</v>
      </c>
      <c r="H20" t="s">
        <v>76</v>
      </c>
      <c r="I20" t="s">
        <v>94</v>
      </c>
    </row>
    <row r="21" spans="1:9" x14ac:dyDescent="0.25">
      <c r="A21" t="s">
        <v>59</v>
      </c>
      <c r="B21" s="9"/>
      <c r="C21" s="9"/>
      <c r="D21" s="9"/>
      <c r="E21" s="9"/>
      <c r="F21" s="8" t="s">
        <v>115</v>
      </c>
      <c r="G21" s="8" t="s">
        <v>118</v>
      </c>
      <c r="H21" t="s">
        <v>77</v>
      </c>
      <c r="I21" t="s">
        <v>95</v>
      </c>
    </row>
    <row r="22" spans="1:9" x14ac:dyDescent="0.25">
      <c r="A22" t="s">
        <v>60</v>
      </c>
      <c r="B22" s="9"/>
      <c r="C22" s="9"/>
      <c r="D22" s="9"/>
      <c r="E22" s="9"/>
      <c r="F22" s="8" t="s">
        <v>116</v>
      </c>
      <c r="G22" s="8" t="s">
        <v>120</v>
      </c>
      <c r="H22" t="s">
        <v>78</v>
      </c>
      <c r="I22" t="s">
        <v>96</v>
      </c>
    </row>
    <row r="23" spans="1:9" x14ac:dyDescent="0.25">
      <c r="A23" t="s">
        <v>61</v>
      </c>
      <c r="B23" s="9"/>
      <c r="C23" s="9"/>
      <c r="D23" s="9"/>
      <c r="E23" s="9"/>
      <c r="F23" s="8" t="s">
        <v>117</v>
      </c>
      <c r="G23" s="8" t="s">
        <v>117</v>
      </c>
      <c r="H23" t="s">
        <v>79</v>
      </c>
      <c r="I23" t="s">
        <v>97</v>
      </c>
    </row>
    <row r="24" spans="1:9" x14ac:dyDescent="0.25">
      <c r="A24" t="s">
        <v>62</v>
      </c>
      <c r="B24" s="9"/>
      <c r="C24" s="9"/>
      <c r="D24" s="9"/>
      <c r="E24" s="9"/>
      <c r="F24" s="8" t="s">
        <v>118</v>
      </c>
      <c r="G24" s="8" t="s">
        <v>125</v>
      </c>
      <c r="H24" t="s">
        <v>80</v>
      </c>
      <c r="I24" t="s">
        <v>98</v>
      </c>
    </row>
    <row r="25" spans="1:9" x14ac:dyDescent="0.25">
      <c r="A25" t="s">
        <v>63</v>
      </c>
      <c r="B25" s="9"/>
      <c r="C25" s="9"/>
      <c r="D25" s="9"/>
      <c r="E25" s="9"/>
      <c r="F25" s="8" t="s">
        <v>119</v>
      </c>
      <c r="G25" s="8" t="s">
        <v>124</v>
      </c>
      <c r="H25" t="s">
        <v>75</v>
      </c>
      <c r="I25" t="s">
        <v>99</v>
      </c>
    </row>
    <row r="26" spans="1:9" x14ac:dyDescent="0.25">
      <c r="A26" t="s">
        <v>64</v>
      </c>
      <c r="B26" s="9"/>
      <c r="C26" s="9"/>
      <c r="D26" s="9"/>
      <c r="E26" s="9"/>
      <c r="F26" s="8" t="s">
        <v>120</v>
      </c>
      <c r="G26" s="8" t="s">
        <v>126</v>
      </c>
      <c r="H26" t="s">
        <v>81</v>
      </c>
      <c r="I26" t="s">
        <v>100</v>
      </c>
    </row>
    <row r="27" spans="1:9" x14ac:dyDescent="0.25">
      <c r="A27" t="s">
        <v>65</v>
      </c>
      <c r="B27" s="9"/>
      <c r="C27" s="9"/>
      <c r="D27" s="9"/>
      <c r="E27" s="9"/>
      <c r="F27" s="8" t="s">
        <v>121</v>
      </c>
      <c r="G27" s="8" t="s">
        <v>127</v>
      </c>
      <c r="H27" t="s">
        <v>82</v>
      </c>
      <c r="I27" t="s">
        <v>101</v>
      </c>
    </row>
    <row r="28" spans="1:9" x14ac:dyDescent="0.25">
      <c r="A28" t="s">
        <v>66</v>
      </c>
      <c r="B28" s="9"/>
      <c r="C28" s="9"/>
      <c r="D28" s="9"/>
      <c r="E28" s="9"/>
      <c r="F28" s="8" t="s">
        <v>122</v>
      </c>
      <c r="G28" s="8" t="s">
        <v>121</v>
      </c>
      <c r="H28" t="s">
        <v>83</v>
      </c>
      <c r="I28" t="s">
        <v>102</v>
      </c>
    </row>
    <row r="29" spans="1:9" x14ac:dyDescent="0.25">
      <c r="A29" t="s">
        <v>67</v>
      </c>
      <c r="B29" s="9"/>
      <c r="C29" s="9"/>
      <c r="D29" s="9"/>
      <c r="E29" s="9"/>
      <c r="F29" s="8" t="s">
        <v>123</v>
      </c>
      <c r="G29" s="8" t="s">
        <v>122</v>
      </c>
      <c r="H29" t="s">
        <v>84</v>
      </c>
      <c r="I29" t="s">
        <v>103</v>
      </c>
    </row>
    <row r="30" spans="1:9" x14ac:dyDescent="0.25">
      <c r="A30" t="s">
        <v>68</v>
      </c>
      <c r="B30" s="9"/>
      <c r="C30" s="9"/>
      <c r="D30" s="9"/>
      <c r="E30" s="9"/>
      <c r="F30" s="8" t="s">
        <v>124</v>
      </c>
      <c r="G30" s="8" t="s">
        <v>128</v>
      </c>
      <c r="H30" t="s">
        <v>85</v>
      </c>
      <c r="I30" t="s">
        <v>104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Tekstfuncties</vt:lpstr>
      <vt:lpstr>Flashfill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2014-01-28T21:43:39Z</dcterms:created>
  <dcterms:modified xsi:type="dcterms:W3CDTF">2014-01-30T01:10:51Z</dcterms:modified>
</cp:coreProperties>
</file>