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0" yWindow="90" windowWidth="28755" windowHeight="12585"/>
  </bookViews>
  <sheets>
    <sheet name="Filteren" sheetId="1" r:id="rId1"/>
  </sheets>
  <definedNames>
    <definedName name="_xlnm._FilterDatabase" localSheetId="0" hidden="1">Filteren!$A$1:$F$15</definedName>
    <definedName name="_xlnm.Criteria" localSheetId="0">Filteren!$H$17:$K$18</definedName>
  </definedNames>
  <calcPr calcId="152511"/>
</workbook>
</file>

<file path=xl/calcChain.xml><?xml version="1.0" encoding="utf-8"?>
<calcChain xmlns="http://schemas.openxmlformats.org/spreadsheetml/2006/main">
  <c r="A47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A48" i="1"/>
  <c r="A41" i="1" l="1"/>
  <c r="A36" i="1"/>
  <c r="C36" i="1"/>
  <c r="A31" i="1"/>
  <c r="E26" i="1"/>
  <c r="D26" i="1"/>
  <c r="C18" i="1"/>
  <c r="I29" i="1"/>
  <c r="A37" i="1"/>
  <c r="A32" i="1"/>
  <c r="D27" i="1"/>
  <c r="E27" i="1"/>
  <c r="C19" i="1"/>
  <c r="A43" i="1"/>
  <c r="C37" i="1"/>
  <c r="A27" i="1"/>
  <c r="A26" i="1" l="1"/>
</calcChain>
</file>

<file path=xl/sharedStrings.xml><?xml version="1.0" encoding="utf-8"?>
<sst xmlns="http://schemas.openxmlformats.org/spreadsheetml/2006/main" count="73" uniqueCount="26">
  <si>
    <t>ik</t>
  </si>
  <si>
    <t>jij</t>
  </si>
  <si>
    <t>hij</t>
  </si>
  <si>
    <t>zij</t>
  </si>
  <si>
    <t>wij</t>
  </si>
  <si>
    <t>jullie</t>
  </si>
  <si>
    <t>België</t>
  </si>
  <si>
    <t>Nederland</t>
  </si>
  <si>
    <t>Frankrijk</t>
  </si>
  <si>
    <t>Duitsland</t>
  </si>
  <si>
    <t>Land</t>
  </si>
  <si>
    <t>Persoon</t>
  </si>
  <si>
    <t>Datum</t>
  </si>
  <si>
    <t>Bedrag</t>
  </si>
  <si>
    <t>Tijdstip</t>
  </si>
  <si>
    <t>&lt;500</t>
  </si>
  <si>
    <t>&gt;100</t>
  </si>
  <si>
    <t>Datums huidige maand</t>
  </si>
  <si>
    <t>Regio</t>
  </si>
  <si>
    <t>Als je filtert op Persoon = "ik" is dit 936 (rij 2) + 283 (rij 9)</t>
  </si>
  <si>
    <t>Databasefuncties: criteria en formules</t>
  </si>
  <si>
    <t>(de tabel hoeft niet gesorteerd te zijn op Datum)</t>
  </si>
  <si>
    <t>&gt;300</t>
  </si>
  <si>
    <t>Datums dit jaar</t>
  </si>
  <si>
    <t>Benelux</t>
  </si>
  <si>
    <t>Niet-Benelux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</si>
</sst>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  <numFmt numFmtId="165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4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4" fontId="0" fillId="0" borderId="0" xfId="1" applyNumberFormat="1" applyFont="1" applyFill="1"/>
    <xf numFmtId="164" fontId="1" fillId="0" borderId="0" xfId="1" applyNumberFormat="1" applyFont="1"/>
    <xf numFmtId="0" fontId="0" fillId="0" borderId="0" xfId="0" quotePrefix="1"/>
    <xf numFmtId="164" fontId="0" fillId="2" borderId="0" xfId="1" applyNumberFormat="1" applyFont="1" applyFill="1"/>
    <xf numFmtId="164" fontId="1" fillId="2" borderId="0" xfId="1" applyNumberFormat="1" applyFont="1" applyFill="1"/>
    <xf numFmtId="0" fontId="0" fillId="3" borderId="0" xfId="0" applyFill="1"/>
    <xf numFmtId="14" fontId="0" fillId="3" borderId="0" xfId="0" applyNumberFormat="1" applyFill="1"/>
    <xf numFmtId="164" fontId="1" fillId="3" borderId="0" xfId="1" applyNumberFormat="1" applyFont="1" applyFill="1"/>
    <xf numFmtId="0" fontId="4" fillId="0" borderId="0" xfId="0" quotePrefix="1" applyFont="1"/>
    <xf numFmtId="0" fontId="3" fillId="0" borderId="0" xfId="0" applyFont="1"/>
    <xf numFmtId="9" fontId="1" fillId="3" borderId="0" xfId="2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8"/>
  <sheetViews>
    <sheetView tabSelected="1" workbookViewId="0"/>
  </sheetViews>
  <sheetFormatPr defaultRowHeight="15" x14ac:dyDescent="0.25"/>
  <cols>
    <col min="1" max="1" width="10.7109375" customWidth="1"/>
    <col min="2" max="2" width="16.42578125" customWidth="1"/>
    <col min="3" max="3" width="10.5703125" customWidth="1"/>
    <col min="4" max="4" width="13" customWidth="1"/>
    <col min="5" max="7" width="10.7109375" customWidth="1"/>
  </cols>
  <sheetData>
    <row r="1" spans="1:7" x14ac:dyDescent="0.25">
      <c r="A1" s="1" t="s">
        <v>10</v>
      </c>
      <c r="B1" s="1" t="s">
        <v>18</v>
      </c>
      <c r="C1" s="1" t="s">
        <v>11</v>
      </c>
      <c r="D1" s="1" t="s">
        <v>12</v>
      </c>
      <c r="E1" s="1" t="s">
        <v>14</v>
      </c>
      <c r="F1" s="1" t="s">
        <v>13</v>
      </c>
      <c r="G1" s="1"/>
    </row>
    <row r="2" spans="1:7" x14ac:dyDescent="0.25">
      <c r="A2" t="s">
        <v>6</v>
      </c>
      <c r="B2" t="str">
        <f>IF(ISNUMBER(MATCH(A2,{"België";"Nederland";"Luxemburg"},0)),"Benelux","Niet-Benelux")</f>
        <v>Benelux</v>
      </c>
      <c r="C2" t="s">
        <v>0</v>
      </c>
      <c r="D2" s="2">
        <v>41645</v>
      </c>
      <c r="E2" s="4">
        <v>0.8793171296296296</v>
      </c>
      <c r="F2" s="3">
        <v>936</v>
      </c>
      <c r="G2" s="1"/>
    </row>
    <row r="3" spans="1:7" x14ac:dyDescent="0.25">
      <c r="A3" t="s">
        <v>7</v>
      </c>
      <c r="B3" t="str">
        <f>IF(ISNUMBER(MATCH(A3,{"België";"Nederland";"Luxemburg"},0)),"Benelux","Niet-Benelux")</f>
        <v>Benelux</v>
      </c>
      <c r="C3" t="s">
        <v>1</v>
      </c>
      <c r="D3" s="2">
        <v>41646</v>
      </c>
      <c r="E3" s="4">
        <v>0.84375</v>
      </c>
      <c r="F3" s="3">
        <v>679</v>
      </c>
      <c r="G3" s="1"/>
    </row>
    <row r="4" spans="1:7" x14ac:dyDescent="0.25">
      <c r="A4" t="s">
        <v>8</v>
      </c>
      <c r="B4" t="str">
        <f>IF(ISNUMBER(MATCH(A4,{"België";"Nederland";"Luxemburg"},0)),"Benelux","Niet-Benelux")</f>
        <v>Niet-Benelux</v>
      </c>
      <c r="C4" t="s">
        <v>2</v>
      </c>
      <c r="D4" s="2">
        <v>41647</v>
      </c>
      <c r="E4" s="4">
        <v>0.12243055555555556</v>
      </c>
      <c r="F4" s="6">
        <v>691</v>
      </c>
      <c r="G4" s="1"/>
    </row>
    <row r="5" spans="1:7" x14ac:dyDescent="0.25">
      <c r="A5" t="s">
        <v>9</v>
      </c>
      <c r="B5" t="str">
        <f>IF(ISNUMBER(MATCH(A5,{"België";"Nederland";"Luxemburg"},0)),"Benelux","Niet-Benelux")</f>
        <v>Niet-Benelux</v>
      </c>
      <c r="C5" t="s">
        <v>3</v>
      </c>
      <c r="D5" s="2">
        <v>41648</v>
      </c>
      <c r="E5" s="4">
        <v>0.57415509259259256</v>
      </c>
      <c r="F5" s="9">
        <v>197</v>
      </c>
      <c r="G5" s="1"/>
    </row>
    <row r="6" spans="1:7" x14ac:dyDescent="0.25">
      <c r="A6" t="s">
        <v>9</v>
      </c>
      <c r="B6" t="str">
        <f>IF(ISNUMBER(MATCH(A6,{"België";"Nederland";"Luxemburg"},0)),"Benelux","Niet-Benelux")</f>
        <v>Niet-Benelux</v>
      </c>
      <c r="C6" t="s">
        <v>4</v>
      </c>
      <c r="D6" s="2">
        <v>41685</v>
      </c>
      <c r="E6" s="4">
        <v>0.73899081427137703</v>
      </c>
      <c r="F6" s="6">
        <v>311</v>
      </c>
      <c r="G6" s="1"/>
    </row>
    <row r="7" spans="1:7" x14ac:dyDescent="0.25">
      <c r="A7" t="s">
        <v>8</v>
      </c>
      <c r="B7" t="str">
        <f>IF(ISNUMBER(MATCH(A7,{"België";"Nederland";"Luxemburg"},0)),"Benelux","Niet-Benelux")</f>
        <v>Niet-Benelux</v>
      </c>
      <c r="C7" t="s">
        <v>5</v>
      </c>
      <c r="D7" s="2">
        <v>41686</v>
      </c>
      <c r="E7" s="4">
        <v>3.2800179884034719E-2</v>
      </c>
      <c r="F7" s="6">
        <v>995</v>
      </c>
      <c r="G7" s="1"/>
    </row>
    <row r="8" spans="1:7" x14ac:dyDescent="0.25">
      <c r="A8" t="s">
        <v>7</v>
      </c>
      <c r="B8" t="str">
        <f>IF(ISNUMBER(MATCH(A8,{"België";"Nederland";"Luxemburg"},0)),"Benelux","Niet-Benelux")</f>
        <v>Benelux</v>
      </c>
      <c r="C8" t="s">
        <v>3</v>
      </c>
      <c r="D8" s="2">
        <v>41687</v>
      </c>
      <c r="E8" s="4">
        <v>4.1975466479394097E-2</v>
      </c>
      <c r="F8" s="6">
        <v>920</v>
      </c>
      <c r="G8" s="1"/>
    </row>
    <row r="9" spans="1:7" x14ac:dyDescent="0.25">
      <c r="A9" t="s">
        <v>6</v>
      </c>
      <c r="B9" t="str">
        <f>IF(ISNUMBER(MATCH(A9,{"België";"Nederland";"Luxemburg"},0)),"Benelux","Niet-Benelux")</f>
        <v>Benelux</v>
      </c>
      <c r="C9" t="s">
        <v>0</v>
      </c>
      <c r="D9" s="2">
        <v>41688</v>
      </c>
      <c r="E9" s="4">
        <v>0.22480202105759006</v>
      </c>
      <c r="F9" s="6">
        <v>283</v>
      </c>
      <c r="G9" s="1"/>
    </row>
    <row r="10" spans="1:7" x14ac:dyDescent="0.25">
      <c r="A10" t="s">
        <v>6</v>
      </c>
      <c r="B10" t="str">
        <f>IF(ISNUMBER(MATCH(A10,{"België";"Nederland";"Luxemburg"},0)),"Benelux","Niet-Benelux")</f>
        <v>Benelux</v>
      </c>
      <c r="C10" t="s">
        <v>1</v>
      </c>
      <c r="D10" s="2">
        <v>41689</v>
      </c>
      <c r="E10" s="4">
        <v>0.97445622495010764</v>
      </c>
      <c r="F10" s="3">
        <v>928</v>
      </c>
      <c r="G10" s="1"/>
    </row>
    <row r="11" spans="1:7" x14ac:dyDescent="0.25">
      <c r="A11" t="s">
        <v>7</v>
      </c>
      <c r="B11" t="str">
        <f>IF(ISNUMBER(MATCH(A11,{"België";"Nederland";"Luxemburg"},0)),"Benelux","Niet-Benelux")</f>
        <v>Benelux</v>
      </c>
      <c r="C11" t="s">
        <v>2</v>
      </c>
      <c r="D11" s="2">
        <v>41690</v>
      </c>
      <c r="E11" s="4">
        <v>6.2255013471457232E-5</v>
      </c>
      <c r="F11" s="3">
        <v>421</v>
      </c>
      <c r="G11" s="1"/>
    </row>
    <row r="12" spans="1:7" x14ac:dyDescent="0.25">
      <c r="A12" t="s">
        <v>8</v>
      </c>
      <c r="B12" t="str">
        <f>IF(ISNUMBER(MATCH(A12,{"België";"Nederland";"Luxemburg"},0)),"Benelux","Niet-Benelux")</f>
        <v>Niet-Benelux</v>
      </c>
      <c r="C12" t="s">
        <v>3</v>
      </c>
      <c r="D12" s="2">
        <v>41691</v>
      </c>
      <c r="E12" s="4">
        <v>0.31093282940393019</v>
      </c>
      <c r="F12" s="8">
        <v>348</v>
      </c>
      <c r="G12" s="1"/>
    </row>
    <row r="13" spans="1:7" x14ac:dyDescent="0.25">
      <c r="A13" t="s">
        <v>9</v>
      </c>
      <c r="B13" t="str">
        <f>IF(ISNUMBER(MATCH(A13,{"België";"Nederland";"Luxemburg"},0)),"Benelux","Niet-Benelux")</f>
        <v>Niet-Benelux</v>
      </c>
      <c r="C13" t="s">
        <v>4</v>
      </c>
      <c r="D13" s="2">
        <v>41692</v>
      </c>
      <c r="E13" s="4">
        <v>0.96405305707265443</v>
      </c>
      <c r="F13" s="3">
        <v>146</v>
      </c>
      <c r="G13" s="1"/>
    </row>
    <row r="14" spans="1:7" x14ac:dyDescent="0.25">
      <c r="A14" t="s">
        <v>9</v>
      </c>
      <c r="B14" t="str">
        <f>IF(ISNUMBER(MATCH(A14,{"België";"Nederland";"Luxemburg"},0)),"Benelux","Niet-Benelux")</f>
        <v>Niet-Benelux</v>
      </c>
      <c r="C14" t="s">
        <v>5</v>
      </c>
      <c r="D14" s="2">
        <v>41693</v>
      </c>
      <c r="E14" s="4">
        <v>2.4802701697207219E-2</v>
      </c>
      <c r="F14" s="8">
        <v>859</v>
      </c>
      <c r="G14" s="1"/>
    </row>
    <row r="15" spans="1:7" x14ac:dyDescent="0.25">
      <c r="A15" t="s">
        <v>8</v>
      </c>
      <c r="B15" t="str">
        <f>IF(ISNUMBER(MATCH(A15,{"België";"Nederland";"Luxemburg"},0)),"Benelux","Niet-Benelux")</f>
        <v>Niet-Benelux</v>
      </c>
      <c r="C15" t="s">
        <v>3</v>
      </c>
      <c r="D15" s="2">
        <v>41694</v>
      </c>
      <c r="E15" s="4">
        <v>6.5778400118275515E-2</v>
      </c>
      <c r="F15" s="5">
        <v>820</v>
      </c>
      <c r="G15" s="1"/>
    </row>
    <row r="16" spans="1:7" x14ac:dyDescent="0.25">
      <c r="G16" s="1"/>
    </row>
    <row r="17" spans="1:11" x14ac:dyDescent="0.25">
      <c r="G17" s="1"/>
      <c r="H17" s="1" t="s">
        <v>10</v>
      </c>
      <c r="I17" s="1" t="s">
        <v>11</v>
      </c>
      <c r="J17" s="1" t="s">
        <v>13</v>
      </c>
      <c r="K17" s="1" t="s">
        <v>13</v>
      </c>
    </row>
    <row r="18" spans="1:11" x14ac:dyDescent="0.25">
      <c r="C18" s="6">
        <f>SUBTOTAL(109,F1:F15)</f>
        <v>8534</v>
      </c>
      <c r="H18" t="s">
        <v>6</v>
      </c>
      <c r="I18" t="s">
        <v>0</v>
      </c>
      <c r="J18" s="7" t="s">
        <v>15</v>
      </c>
      <c r="K18" s="7" t="s">
        <v>16</v>
      </c>
    </row>
    <row r="19" spans="1:11" x14ac:dyDescent="0.25">
      <c r="C19" t="str">
        <f ca="1">_xlfn.FORMULATEXT(C18)</f>
        <v>=SUBTOTAL(109;F1:F15)</v>
      </c>
    </row>
    <row r="20" spans="1:11" x14ac:dyDescent="0.25">
      <c r="C20" t="s">
        <v>19</v>
      </c>
    </row>
    <row r="22" spans="1:11" x14ac:dyDescent="0.25">
      <c r="H22" s="1" t="s">
        <v>10</v>
      </c>
      <c r="I22" s="1" t="s">
        <v>13</v>
      </c>
    </row>
    <row r="23" spans="1:11" x14ac:dyDescent="0.25">
      <c r="B23" s="1" t="s">
        <v>20</v>
      </c>
      <c r="H23" t="s">
        <v>6</v>
      </c>
      <c r="I23" s="7"/>
    </row>
    <row r="24" spans="1:11" x14ac:dyDescent="0.25">
      <c r="I24" s="7" t="s">
        <v>15</v>
      </c>
      <c r="J24" s="7"/>
    </row>
    <row r="25" spans="1:11" x14ac:dyDescent="0.25">
      <c r="B25" s="1" t="s">
        <v>10</v>
      </c>
      <c r="C25" s="1" t="s">
        <v>11</v>
      </c>
      <c r="D25" s="1" t="s">
        <v>14</v>
      </c>
      <c r="E25" s="1" t="s">
        <v>14</v>
      </c>
    </row>
    <row r="26" spans="1:11" x14ac:dyDescent="0.25">
      <c r="A26" s="12">
        <f>DAVERAGE(A1:F15,F1,B25:E26)</f>
        <v>348</v>
      </c>
      <c r="B26" t="s">
        <v>8</v>
      </c>
      <c r="C26" t="s">
        <v>3</v>
      </c>
      <c r="D26" s="7" t="str">
        <f>"&gt;=" &amp; 6/24</f>
        <v>&gt;=0,25</v>
      </c>
      <c r="E26" s="7" t="str">
        <f>"&lt;" &amp; 10/24</f>
        <v>&lt;0,416666666666667</v>
      </c>
    </row>
    <row r="27" spans="1:11" x14ac:dyDescent="0.25">
      <c r="A27" s="14" t="str">
        <f ca="1">_xlfn.FORMULATEXT(A26)</f>
        <v>=DAVERAGE(A1:F15;F1;B25:E26)</v>
      </c>
      <c r="D27" s="14" t="str">
        <f ca="1">_xlfn.FORMULATEXT(D26)</f>
        <v>="&gt;=" &amp; 6/24</v>
      </c>
      <c r="E27" s="14" t="str">
        <f ca="1">_xlfn.FORMULATEXT(E26)</f>
        <v>="&lt;" &amp; 10/24</v>
      </c>
      <c r="H27" s="1" t="s">
        <v>10</v>
      </c>
      <c r="I27" s="1" t="s">
        <v>17</v>
      </c>
    </row>
    <row r="28" spans="1:11" x14ac:dyDescent="0.25">
      <c r="H28" t="s">
        <v>6</v>
      </c>
      <c r="I28" s="7"/>
    </row>
    <row r="29" spans="1:11" x14ac:dyDescent="0.25">
      <c r="I29" s="7" t="b">
        <f ca="1">TEXT(D2,"mmjj") = TEXT(TODAY(),"mmjj")</f>
        <v>1</v>
      </c>
    </row>
    <row r="30" spans="1:11" x14ac:dyDescent="0.25">
      <c r="B30" s="1" t="s">
        <v>11</v>
      </c>
    </row>
    <row r="31" spans="1:11" x14ac:dyDescent="0.25">
      <c r="A31" s="11">
        <f>DMAX(A1:F15,D1,B30:B31)</f>
        <v>41692</v>
      </c>
      <c r="B31" t="s">
        <v>4</v>
      </c>
      <c r="C31" s="13" t="s">
        <v>21</v>
      </c>
    </row>
    <row r="32" spans="1:11" x14ac:dyDescent="0.25">
      <c r="A32" s="14" t="str">
        <f ca="1">_xlfn.FORMULATEXT(A31)</f>
        <v>=DMAX(A1:F15;D1;B30:B31)</v>
      </c>
    </row>
    <row r="35" spans="1:3" x14ac:dyDescent="0.25">
      <c r="B35" s="1" t="s">
        <v>13</v>
      </c>
      <c r="C35" s="1" t="s">
        <v>23</v>
      </c>
    </row>
    <row r="36" spans="1:3" x14ac:dyDescent="0.25">
      <c r="A36" s="10">
        <f ca="1">DCOUNT(A1:F15,F1,B35:C36)</f>
        <v>11</v>
      </c>
      <c r="B36" s="7" t="s">
        <v>22</v>
      </c>
      <c r="C36" s="7" t="b">
        <f ca="1">YEAR(D2)=YEAR(TODAY())</f>
        <v>1</v>
      </c>
    </row>
    <row r="37" spans="1:3" x14ac:dyDescent="0.25">
      <c r="A37" s="14" t="str">
        <f ca="1">_xlfn.FORMULATEXT(A36)</f>
        <v>=DCOUNT(A1:F15;F1;B35:C36)</v>
      </c>
      <c r="C37" s="14" t="str">
        <f ca="1">_xlfn.FORMULATEXT(C36)</f>
        <v>=YEAR(D2)=YEAR(TODAY())</v>
      </c>
    </row>
    <row r="40" spans="1:3" x14ac:dyDescent="0.25">
      <c r="B40" s="1" t="s">
        <v>10</v>
      </c>
      <c r="C40" s="1" t="s">
        <v>11</v>
      </c>
    </row>
    <row r="41" spans="1:3" x14ac:dyDescent="0.25">
      <c r="A41" s="12">
        <f>DSUM(A1:F15,F1,B40:C42)</f>
        <v>1056</v>
      </c>
      <c r="B41" t="s">
        <v>9</v>
      </c>
      <c r="C41" t="s">
        <v>3</v>
      </c>
    </row>
    <row r="42" spans="1:3" x14ac:dyDescent="0.25">
      <c r="B42" t="s">
        <v>9</v>
      </c>
      <c r="C42" t="s">
        <v>5</v>
      </c>
    </row>
    <row r="43" spans="1:3" x14ac:dyDescent="0.25">
      <c r="A43" s="14" t="str">
        <f ca="1">_xlfn.FORMULATEXT(A41)</f>
        <v>=DSUM(A1:F15;F1;B40:C42)</v>
      </c>
    </row>
    <row r="46" spans="1:3" x14ac:dyDescent="0.25">
      <c r="B46" s="1" t="s">
        <v>18</v>
      </c>
      <c r="C46" s="1" t="s">
        <v>18</v>
      </c>
    </row>
    <row r="47" spans="1:3" x14ac:dyDescent="0.25">
      <c r="A47" s="15">
        <f>DAVERAGE(A1:F15,F1,B46:B47)/DAVERAGE(A1:F15,F1,C46:C47)</f>
        <v>1.272269292420426</v>
      </c>
      <c r="B47" t="s">
        <v>24</v>
      </c>
      <c r="C47" t="s">
        <v>25</v>
      </c>
    </row>
    <row r="48" spans="1:3" x14ac:dyDescent="0.25">
      <c r="A48" s="14" t="str">
        <f ca="1">_xlfn.FORMULATEXT(A47)</f>
        <v>=DAVERAGE(A1:F15;F1;B46:B47)/DAVERAGE(A1:F15;F1;C46:C47)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Filteren</vt:lpstr>
      <vt:lpstr>Filteren!Criteria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2011-08-11T13:52:23Z</dcterms:created>
  <dcterms:modified xsi:type="dcterms:W3CDTF">2014-01-22T15:26:27Z</dcterms:modified>
</cp:coreProperties>
</file>