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Users\Isi\Documents\"/>
    </mc:Choice>
  </mc:AlternateContent>
  <xr:revisionPtr revIDLastSave="0" documentId="13_ncr:1_{BDEC2BDD-56E1-4F27-9BFC-60DC6F47CD6F}" xr6:coauthVersionLast="45" xr6:coauthVersionMax="45" xr10:uidLastSave="{00000000-0000-0000-0000-000000000000}"/>
  <bookViews>
    <workbookView minimized="1" xWindow="3030" yWindow="0" windowWidth="14400" windowHeight="15600" xr2:uid="{FF806976-8891-45CB-95D2-457C08474D4C}"/>
  </bookViews>
  <sheets>
    <sheet name="Blad1" sheetId="1" r:id="rId1"/>
    <sheet name="Uitleg" sheetId="2" r:id="rId2"/>
    <sheet name="Blad2" sheetId="3" r:id="rId3"/>
  </sheets>
  <definedNames>
    <definedName name="_xlnm.Print_Area" localSheetId="0">Blad1!$A:$N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I27" i="1" l="1"/>
  <c r="E27" i="1" s="1"/>
  <c r="I50" i="1"/>
  <c r="I120" i="1" l="1"/>
  <c r="A28" i="3" l="1"/>
  <c r="A27" i="3"/>
  <c r="A26" i="3"/>
  <c r="A25" i="3"/>
  <c r="A24" i="3"/>
  <c r="A22" i="3"/>
  <c r="A21" i="3"/>
  <c r="A20" i="3"/>
  <c r="A19" i="3"/>
  <c r="A18" i="3"/>
  <c r="A14" i="3"/>
  <c r="A13" i="3"/>
  <c r="A11" i="3"/>
  <c r="A5" i="3"/>
  <c r="A4" i="3"/>
  <c r="A3" i="3"/>
  <c r="A41" i="2"/>
  <c r="A42" i="2" s="1"/>
  <c r="A40" i="2"/>
  <c r="A39" i="2"/>
  <c r="A38" i="2"/>
  <c r="A37" i="2"/>
  <c r="A35" i="2"/>
  <c r="A36" i="2" s="1"/>
  <c r="A34" i="2"/>
  <c r="A33" i="2"/>
  <c r="A32" i="2"/>
  <c r="A31" i="2"/>
  <c r="A27" i="2"/>
  <c r="A26" i="2"/>
  <c r="A24" i="2"/>
  <c r="A21" i="2" s="1"/>
  <c r="A18" i="2"/>
  <c r="A17" i="2"/>
  <c r="A16" i="2"/>
  <c r="A25" i="2" l="1"/>
  <c r="A20" i="2"/>
  <c r="A23" i="2"/>
  <c r="A19" i="2" s="1"/>
  <c r="A22" i="2"/>
  <c r="O279" i="1"/>
  <c r="I238" i="1"/>
  <c r="E238" i="1" s="1"/>
  <c r="A241" i="1" s="1"/>
  <c r="I262" i="1"/>
  <c r="E262" i="1" s="1"/>
  <c r="A265" i="1" s="1"/>
  <c r="C265" i="1" s="1"/>
  <c r="E265" i="1" s="1"/>
  <c r="G265" i="1" s="1"/>
  <c r="I265" i="1" s="1"/>
  <c r="K265" i="1" s="1"/>
  <c r="M265" i="1" s="1"/>
  <c r="A268" i="1" s="1"/>
  <c r="I215" i="1"/>
  <c r="E215" i="1" s="1"/>
  <c r="I191" i="1"/>
  <c r="E191" i="1" s="1"/>
  <c r="B1" i="2"/>
  <c r="A29" i="3"/>
  <c r="A23" i="3"/>
  <c r="A9" i="3"/>
  <c r="A10" i="3" s="1"/>
  <c r="I168" i="1"/>
  <c r="E168" i="1" s="1"/>
  <c r="I144" i="1"/>
  <c r="E144" i="1" s="1"/>
  <c r="A147" i="1" l="1"/>
  <c r="C147" i="1" s="1"/>
  <c r="E147" i="1" s="1"/>
  <c r="G147" i="1" s="1"/>
  <c r="I147" i="1" s="1"/>
  <c r="K147" i="1" s="1"/>
  <c r="M147" i="1" s="1"/>
  <c r="A150" i="1" s="1"/>
  <c r="C150" i="1" s="1"/>
  <c r="E150" i="1" s="1"/>
  <c r="G150" i="1" s="1"/>
  <c r="I150" i="1" s="1"/>
  <c r="K150" i="1" s="1"/>
  <c r="M150" i="1" s="1"/>
  <c r="A153" i="1" s="1"/>
  <c r="C153" i="1" s="1"/>
  <c r="E153" i="1" s="1"/>
  <c r="G153" i="1" s="1"/>
  <c r="I153" i="1" s="1"/>
  <c r="K153" i="1" s="1"/>
  <c r="M153" i="1" s="1"/>
  <c r="A156" i="1" s="1"/>
  <c r="C156" i="1" s="1"/>
  <c r="E156" i="1" s="1"/>
  <c r="G156" i="1" s="1"/>
  <c r="I156" i="1" s="1"/>
  <c r="K156" i="1" s="1"/>
  <c r="M156" i="1" s="1"/>
  <c r="A159" i="1" s="1"/>
  <c r="C159" i="1" s="1"/>
  <c r="E159" i="1" s="1"/>
  <c r="G159" i="1" s="1"/>
  <c r="I159" i="1" s="1"/>
  <c r="K159" i="1" s="1"/>
  <c r="M159" i="1" s="1"/>
  <c r="A162" i="1" s="1"/>
  <c r="C162" i="1" s="1"/>
  <c r="E162" i="1" s="1"/>
  <c r="G162" i="1" s="1"/>
  <c r="I162" i="1" s="1"/>
  <c r="K162" i="1" s="1"/>
  <c r="M162" i="1" s="1"/>
  <c r="C268" i="1"/>
  <c r="E268" i="1" s="1"/>
  <c r="G268" i="1" s="1"/>
  <c r="I268" i="1" s="1"/>
  <c r="K268" i="1" s="1"/>
  <c r="M268" i="1" s="1"/>
  <c r="A271" i="1" s="1"/>
  <c r="A218" i="1"/>
  <c r="A171" i="1"/>
  <c r="C171" i="1" s="1"/>
  <c r="E171" i="1" s="1"/>
  <c r="G171" i="1" s="1"/>
  <c r="I171" i="1" s="1"/>
  <c r="K171" i="1" s="1"/>
  <c r="M171" i="1" s="1"/>
  <c r="A174" i="1" s="1"/>
  <c r="C174" i="1" s="1"/>
  <c r="E174" i="1" s="1"/>
  <c r="G174" i="1" s="1"/>
  <c r="I174" i="1" s="1"/>
  <c r="K174" i="1" s="1"/>
  <c r="M174" i="1" s="1"/>
  <c r="A177" i="1" s="1"/>
  <c r="C177" i="1" s="1"/>
  <c r="E177" i="1" s="1"/>
  <c r="G177" i="1" s="1"/>
  <c r="I177" i="1" s="1"/>
  <c r="K177" i="1" s="1"/>
  <c r="M177" i="1" s="1"/>
  <c r="A180" i="1" s="1"/>
  <c r="C180" i="1" s="1"/>
  <c r="E180" i="1" s="1"/>
  <c r="G180" i="1" s="1"/>
  <c r="I180" i="1" s="1"/>
  <c r="K180" i="1" s="1"/>
  <c r="M180" i="1" s="1"/>
  <c r="A183" i="1" s="1"/>
  <c r="C183" i="1" s="1"/>
  <c r="E183" i="1" s="1"/>
  <c r="G183" i="1" s="1"/>
  <c r="I183" i="1" s="1"/>
  <c r="K183" i="1" s="1"/>
  <c r="M183" i="1" s="1"/>
  <c r="O265" i="1"/>
  <c r="A194" i="1"/>
  <c r="C194" i="1" s="1"/>
  <c r="E194" i="1" s="1"/>
  <c r="A28" i="2"/>
  <c r="A29" i="2"/>
  <c r="A30" i="2" s="1"/>
  <c r="A8" i="3"/>
  <c r="A6" i="3" s="1"/>
  <c r="A12" i="3"/>
  <c r="A7" i="3"/>
  <c r="C241" i="1"/>
  <c r="E241" i="1" s="1"/>
  <c r="G241" i="1" s="1"/>
  <c r="I241" i="1" s="1"/>
  <c r="K241" i="1" s="1"/>
  <c r="M241" i="1" s="1"/>
  <c r="A244" i="1" s="1"/>
  <c r="O268" i="1" l="1"/>
  <c r="G194" i="1"/>
  <c r="I194" i="1" s="1"/>
  <c r="K194" i="1" s="1"/>
  <c r="M194" i="1" s="1"/>
  <c r="A197" i="1" s="1"/>
  <c r="C218" i="1"/>
  <c r="E218" i="1" s="1"/>
  <c r="G218" i="1" s="1"/>
  <c r="I218" i="1" s="1"/>
  <c r="K218" i="1" s="1"/>
  <c r="M218" i="1" s="1"/>
  <c r="A221" i="1" s="1"/>
  <c r="C221" i="1" s="1"/>
  <c r="E221" i="1" s="1"/>
  <c r="G221" i="1" s="1"/>
  <c r="I221" i="1" s="1"/>
  <c r="K221" i="1" s="1"/>
  <c r="M221" i="1" s="1"/>
  <c r="A224" i="1" s="1"/>
  <c r="C271" i="1"/>
  <c r="E271" i="1" s="1"/>
  <c r="G271" i="1" s="1"/>
  <c r="I271" i="1" s="1"/>
  <c r="K271" i="1" s="1"/>
  <c r="M271" i="1" s="1"/>
  <c r="A274" i="1" s="1"/>
  <c r="A16" i="3"/>
  <c r="A17" i="3" s="1"/>
  <c r="A15" i="3"/>
  <c r="C244" i="1"/>
  <c r="E244" i="1" s="1"/>
  <c r="G244" i="1" s="1"/>
  <c r="I244" i="1" s="1"/>
  <c r="K244" i="1" s="1"/>
  <c r="M244" i="1" s="1"/>
  <c r="A247" i="1" s="1"/>
  <c r="O241" i="1"/>
  <c r="O171" i="1"/>
  <c r="O174" i="1"/>
  <c r="O150" i="1"/>
  <c r="O156" i="1"/>
  <c r="O159" i="1"/>
  <c r="O162" i="1"/>
  <c r="O153" i="1"/>
  <c r="O271" i="1" l="1"/>
  <c r="C224" i="1"/>
  <c r="E224" i="1" s="1"/>
  <c r="G224" i="1" s="1"/>
  <c r="I224" i="1" s="1"/>
  <c r="K224" i="1" s="1"/>
  <c r="M224" i="1" s="1"/>
  <c r="A227" i="1" s="1"/>
  <c r="C274" i="1"/>
  <c r="E274" i="1" s="1"/>
  <c r="G274" i="1" s="1"/>
  <c r="I274" i="1" s="1"/>
  <c r="K274" i="1" s="1"/>
  <c r="M274" i="1" s="1"/>
  <c r="A277" i="1" s="1"/>
  <c r="O218" i="1"/>
  <c r="O194" i="1"/>
  <c r="O221" i="1"/>
  <c r="C197" i="1"/>
  <c r="E197" i="1" s="1"/>
  <c r="G197" i="1" s="1"/>
  <c r="I197" i="1" s="1"/>
  <c r="K197" i="1" s="1"/>
  <c r="M197" i="1" s="1"/>
  <c r="A200" i="1" s="1"/>
  <c r="O244" i="1"/>
  <c r="C247" i="1"/>
  <c r="E247" i="1" s="1"/>
  <c r="G247" i="1" s="1"/>
  <c r="I247" i="1" s="1"/>
  <c r="K247" i="1" s="1"/>
  <c r="M247" i="1" s="1"/>
  <c r="A250" i="1" s="1"/>
  <c r="O177" i="1"/>
  <c r="O247" i="1" l="1"/>
  <c r="C277" i="1"/>
  <c r="E277" i="1" s="1"/>
  <c r="G277" i="1" s="1"/>
  <c r="I277" i="1" s="1"/>
  <c r="K277" i="1" s="1"/>
  <c r="M277" i="1" s="1"/>
  <c r="A280" i="1" s="1"/>
  <c r="C200" i="1"/>
  <c r="E200" i="1" s="1"/>
  <c r="G200" i="1" s="1"/>
  <c r="I200" i="1" s="1"/>
  <c r="K200" i="1" s="1"/>
  <c r="M200" i="1" s="1"/>
  <c r="A203" i="1" s="1"/>
  <c r="O274" i="1"/>
  <c r="O224" i="1"/>
  <c r="O197" i="1"/>
  <c r="C227" i="1"/>
  <c r="E227" i="1" s="1"/>
  <c r="G227" i="1" s="1"/>
  <c r="I227" i="1" s="1"/>
  <c r="K227" i="1" s="1"/>
  <c r="M227" i="1" s="1"/>
  <c r="A230" i="1" s="1"/>
  <c r="C250" i="1"/>
  <c r="E250" i="1" s="1"/>
  <c r="G250" i="1" s="1"/>
  <c r="I250" i="1" s="1"/>
  <c r="K250" i="1" s="1"/>
  <c r="M250" i="1" s="1"/>
  <c r="A253" i="1" s="1"/>
  <c r="O180" i="1"/>
  <c r="C280" i="1" l="1"/>
  <c r="E280" i="1" s="1"/>
  <c r="G280" i="1" s="1"/>
  <c r="I280" i="1" s="1"/>
  <c r="K280" i="1" s="1"/>
  <c r="M280" i="1" s="1"/>
  <c r="O200" i="1"/>
  <c r="O277" i="1"/>
  <c r="C230" i="1"/>
  <c r="E230" i="1" s="1"/>
  <c r="G230" i="1" s="1"/>
  <c r="I230" i="1" s="1"/>
  <c r="K230" i="1" s="1"/>
  <c r="M230" i="1" s="1"/>
  <c r="A233" i="1" s="1"/>
  <c r="C203" i="1"/>
  <c r="E203" i="1" s="1"/>
  <c r="G203" i="1" s="1"/>
  <c r="I203" i="1" s="1"/>
  <c r="K203" i="1" s="1"/>
  <c r="M203" i="1" s="1"/>
  <c r="A206" i="1" s="1"/>
  <c r="O227" i="1"/>
  <c r="O250" i="1"/>
  <c r="C253" i="1"/>
  <c r="E253" i="1" s="1"/>
  <c r="G253" i="1" s="1"/>
  <c r="I253" i="1" s="1"/>
  <c r="K253" i="1" s="1"/>
  <c r="M253" i="1" s="1"/>
  <c r="A256" i="1" s="1"/>
  <c r="A186" i="1"/>
  <c r="O183" i="1"/>
  <c r="O280" i="1" l="1"/>
  <c r="O230" i="1"/>
  <c r="C206" i="1"/>
  <c r="E206" i="1" s="1"/>
  <c r="G206" i="1" s="1"/>
  <c r="I206" i="1" s="1"/>
  <c r="K206" i="1" s="1"/>
  <c r="M206" i="1" s="1"/>
  <c r="A209" i="1" s="1"/>
  <c r="C233" i="1"/>
  <c r="E233" i="1" s="1"/>
  <c r="G233" i="1" s="1"/>
  <c r="I233" i="1" s="1"/>
  <c r="K233" i="1" s="1"/>
  <c r="M233" i="1" s="1"/>
  <c r="O203" i="1"/>
  <c r="O253" i="1"/>
  <c r="C256" i="1"/>
  <c r="E256" i="1" s="1"/>
  <c r="G256" i="1" s="1"/>
  <c r="I256" i="1" s="1"/>
  <c r="K256" i="1" s="1"/>
  <c r="M256" i="1" s="1"/>
  <c r="C186" i="1"/>
  <c r="E186" i="1" s="1"/>
  <c r="G186" i="1" s="1"/>
  <c r="I186" i="1" s="1"/>
  <c r="K186" i="1" s="1"/>
  <c r="M186" i="1" s="1"/>
  <c r="O233" i="1" l="1"/>
  <c r="O206" i="1"/>
  <c r="C209" i="1"/>
  <c r="E209" i="1" s="1"/>
  <c r="G209" i="1" s="1"/>
  <c r="I209" i="1" s="1"/>
  <c r="K209" i="1" s="1"/>
  <c r="M209" i="1" s="1"/>
  <c r="O256" i="1"/>
  <c r="O186" i="1"/>
  <c r="O209" i="1" l="1"/>
  <c r="I96" i="1"/>
  <c r="E96" i="1" s="1"/>
  <c r="A99" i="1" s="1"/>
  <c r="O87" i="1"/>
  <c r="I73" i="1"/>
  <c r="E73" i="1" s="1"/>
  <c r="E120" i="1"/>
  <c r="A123" i="1" s="1"/>
  <c r="O45" i="1"/>
  <c r="E50" i="1"/>
  <c r="A53" i="1" s="1"/>
  <c r="C123" i="1" l="1"/>
  <c r="E123" i="1" s="1"/>
  <c r="G123" i="1" s="1"/>
  <c r="I123" i="1" s="1"/>
  <c r="K123" i="1" s="1"/>
  <c r="M123" i="1" s="1"/>
  <c r="A126" i="1" s="1"/>
  <c r="C99" i="1"/>
  <c r="E99" i="1" s="1"/>
  <c r="G99" i="1" s="1"/>
  <c r="I99" i="1" s="1"/>
  <c r="K99" i="1" s="1"/>
  <c r="M99" i="1" s="1"/>
  <c r="A102" i="1" s="1"/>
  <c r="C102" i="1" s="1"/>
  <c r="E102" i="1" s="1"/>
  <c r="G102" i="1" s="1"/>
  <c r="I102" i="1" s="1"/>
  <c r="K102" i="1" s="1"/>
  <c r="M102" i="1" s="1"/>
  <c r="A105" i="1" s="1"/>
  <c r="C105" i="1" s="1"/>
  <c r="E105" i="1" s="1"/>
  <c r="G105" i="1" s="1"/>
  <c r="I105" i="1" s="1"/>
  <c r="K105" i="1" s="1"/>
  <c r="M105" i="1" s="1"/>
  <c r="A108" i="1" s="1"/>
  <c r="C108" i="1" s="1"/>
  <c r="E108" i="1" s="1"/>
  <c r="G108" i="1" s="1"/>
  <c r="I108" i="1" s="1"/>
  <c r="K108" i="1" s="1"/>
  <c r="M108" i="1" s="1"/>
  <c r="A111" i="1" s="1"/>
  <c r="C111" i="1" s="1"/>
  <c r="E111" i="1" s="1"/>
  <c r="G111" i="1" s="1"/>
  <c r="I111" i="1" s="1"/>
  <c r="K111" i="1" s="1"/>
  <c r="M111" i="1" s="1"/>
  <c r="A114" i="1" s="1"/>
  <c r="C114" i="1" s="1"/>
  <c r="E114" i="1" s="1"/>
  <c r="G114" i="1" s="1"/>
  <c r="I114" i="1" s="1"/>
  <c r="K114" i="1" s="1"/>
  <c r="M114" i="1" s="1"/>
  <c r="A6" i="1"/>
  <c r="A76" i="1"/>
  <c r="C53" i="1"/>
  <c r="E53" i="1" s="1"/>
  <c r="G53" i="1" s="1"/>
  <c r="I53" i="1" s="1"/>
  <c r="K53" i="1" s="1"/>
  <c r="M53" i="1" s="1"/>
  <c r="A56" i="1" s="1"/>
  <c r="A30" i="1"/>
  <c r="C30" i="1" s="1"/>
  <c r="E30" i="1" s="1"/>
  <c r="G30" i="1" s="1"/>
  <c r="I30" i="1" s="1"/>
  <c r="K30" i="1" s="1"/>
  <c r="M30" i="1" s="1"/>
  <c r="A33" i="1" s="1"/>
  <c r="C33" i="1" l="1"/>
  <c r="E33" i="1" s="1"/>
  <c r="G33" i="1" s="1"/>
  <c r="I33" i="1" s="1"/>
  <c r="K33" i="1" s="1"/>
  <c r="M33" i="1" s="1"/>
  <c r="A36" i="1" s="1"/>
  <c r="C126" i="1"/>
  <c r="E126" i="1" s="1"/>
  <c r="G126" i="1" s="1"/>
  <c r="I126" i="1" s="1"/>
  <c r="K126" i="1" s="1"/>
  <c r="M126" i="1" s="1"/>
  <c r="A129" i="1" s="1"/>
  <c r="O30" i="1"/>
  <c r="O123" i="1"/>
  <c r="C76" i="1"/>
  <c r="E76" i="1" s="1"/>
  <c r="G76" i="1" s="1"/>
  <c r="I76" i="1" s="1"/>
  <c r="K76" i="1" s="1"/>
  <c r="M76" i="1" s="1"/>
  <c r="A79" i="1" s="1"/>
  <c r="O53" i="1"/>
  <c r="C56" i="1"/>
  <c r="E56" i="1" s="1"/>
  <c r="G56" i="1" s="1"/>
  <c r="I56" i="1" s="1"/>
  <c r="K56" i="1" s="1"/>
  <c r="M56" i="1" s="1"/>
  <c r="A59" i="1" s="1"/>
  <c r="C6" i="1"/>
  <c r="E6" i="1" s="1"/>
  <c r="G6" i="1" l="1"/>
  <c r="O126" i="1"/>
  <c r="C129" i="1"/>
  <c r="E129" i="1" s="1"/>
  <c r="G129" i="1" s="1"/>
  <c r="I129" i="1" s="1"/>
  <c r="K129" i="1" s="1"/>
  <c r="M129" i="1" s="1"/>
  <c r="A132" i="1" s="1"/>
  <c r="O33" i="1"/>
  <c r="C36" i="1"/>
  <c r="E36" i="1" s="1"/>
  <c r="G36" i="1" s="1"/>
  <c r="I36" i="1" s="1"/>
  <c r="K36" i="1" s="1"/>
  <c r="M36" i="1" s="1"/>
  <c r="A39" i="1" s="1"/>
  <c r="O76" i="1"/>
  <c r="C79" i="1"/>
  <c r="E79" i="1" s="1"/>
  <c r="G79" i="1" s="1"/>
  <c r="I79" i="1" s="1"/>
  <c r="K79" i="1" s="1"/>
  <c r="M79" i="1" s="1"/>
  <c r="A82" i="1" s="1"/>
  <c r="O56" i="1"/>
  <c r="C59" i="1"/>
  <c r="E59" i="1" s="1"/>
  <c r="G59" i="1" s="1"/>
  <c r="I59" i="1" s="1"/>
  <c r="K59" i="1" s="1"/>
  <c r="M59" i="1" s="1"/>
  <c r="A62" i="1" s="1"/>
  <c r="I6" i="1" l="1"/>
  <c r="K6" i="1" s="1"/>
  <c r="M6" i="1" s="1"/>
  <c r="A9" i="1" s="1"/>
  <c r="C9" i="1" s="1"/>
  <c r="E9" i="1" s="1"/>
  <c r="G9" i="1" s="1"/>
  <c r="I9" i="1" s="1"/>
  <c r="K9" i="1" s="1"/>
  <c r="M9" i="1" s="1"/>
  <c r="A12" i="1" s="1"/>
  <c r="C12" i="1" s="1"/>
  <c r="E12" i="1" s="1"/>
  <c r="G12" i="1" s="1"/>
  <c r="I12" i="1" s="1"/>
  <c r="K12" i="1" s="1"/>
  <c r="M12" i="1" s="1"/>
  <c r="A15" i="1" s="1"/>
  <c r="C39" i="1"/>
  <c r="E39" i="1" s="1"/>
  <c r="G39" i="1" s="1"/>
  <c r="I39" i="1" s="1"/>
  <c r="K39" i="1" s="1"/>
  <c r="M39" i="1" s="1"/>
  <c r="A42" i="1" s="1"/>
  <c r="O129" i="1"/>
  <c r="O36" i="1"/>
  <c r="C132" i="1"/>
  <c r="E132" i="1" s="1"/>
  <c r="G132" i="1" s="1"/>
  <c r="I132" i="1" s="1"/>
  <c r="K132" i="1" s="1"/>
  <c r="M132" i="1" s="1"/>
  <c r="A135" i="1" s="1"/>
  <c r="O79" i="1"/>
  <c r="O59" i="1"/>
  <c r="C82" i="1"/>
  <c r="E82" i="1" s="1"/>
  <c r="G82" i="1" s="1"/>
  <c r="I82" i="1" s="1"/>
  <c r="K82" i="1" s="1"/>
  <c r="M82" i="1" s="1"/>
  <c r="A85" i="1" s="1"/>
  <c r="C62" i="1"/>
  <c r="E62" i="1" s="1"/>
  <c r="G62" i="1" s="1"/>
  <c r="I62" i="1" s="1"/>
  <c r="K62" i="1" s="1"/>
  <c r="M62" i="1" s="1"/>
  <c r="A65" i="1" s="1"/>
  <c r="O6" i="1" l="1"/>
  <c r="O9" i="1"/>
  <c r="O82" i="1"/>
  <c r="O132" i="1"/>
  <c r="O39" i="1"/>
  <c r="C135" i="1"/>
  <c r="E135" i="1" s="1"/>
  <c r="G135" i="1" s="1"/>
  <c r="I135" i="1" s="1"/>
  <c r="K135" i="1" s="1"/>
  <c r="M135" i="1" s="1"/>
  <c r="A138" i="1" s="1"/>
  <c r="C42" i="1"/>
  <c r="E42" i="1" s="1"/>
  <c r="G42" i="1" s="1"/>
  <c r="I42" i="1" s="1"/>
  <c r="K42" i="1" s="1"/>
  <c r="M42" i="1" s="1"/>
  <c r="C85" i="1"/>
  <c r="E85" i="1" s="1"/>
  <c r="G85" i="1" s="1"/>
  <c r="I85" i="1" s="1"/>
  <c r="K85" i="1" s="1"/>
  <c r="M85" i="1" s="1"/>
  <c r="A88" i="1" s="1"/>
  <c r="O62" i="1"/>
  <c r="C65" i="1"/>
  <c r="E65" i="1" s="1"/>
  <c r="G65" i="1" s="1"/>
  <c r="I65" i="1" s="1"/>
  <c r="K65" i="1" s="1"/>
  <c r="M65" i="1" s="1"/>
  <c r="A68" i="1" s="1"/>
  <c r="O12" i="1"/>
  <c r="C15" i="1"/>
  <c r="E15" i="1" s="1"/>
  <c r="G15" i="1" s="1"/>
  <c r="I15" i="1" s="1"/>
  <c r="K15" i="1" s="1"/>
  <c r="M15" i="1" s="1"/>
  <c r="A18" i="1" s="1"/>
  <c r="C68" i="1" l="1"/>
  <c r="O68" i="1" s="1"/>
  <c r="O135" i="1"/>
  <c r="C138" i="1"/>
  <c r="E138" i="1" s="1"/>
  <c r="G138" i="1" s="1"/>
  <c r="I138" i="1" s="1"/>
  <c r="K138" i="1" s="1"/>
  <c r="M138" i="1" s="1"/>
  <c r="O42" i="1"/>
  <c r="O85" i="1"/>
  <c r="C88" i="1"/>
  <c r="E88" i="1" s="1"/>
  <c r="G88" i="1" s="1"/>
  <c r="I88" i="1" s="1"/>
  <c r="K88" i="1" s="1"/>
  <c r="M88" i="1" s="1"/>
  <c r="A91" i="1" s="1"/>
  <c r="O65" i="1"/>
  <c r="O15" i="1"/>
  <c r="C18" i="1"/>
  <c r="E18" i="1" s="1"/>
  <c r="G18" i="1" s="1"/>
  <c r="I18" i="1" s="1"/>
  <c r="K18" i="1" s="1"/>
  <c r="M18" i="1" s="1"/>
  <c r="A21" i="1" s="1"/>
  <c r="O147" i="1" l="1"/>
  <c r="O138" i="1"/>
  <c r="O88" i="1"/>
  <c r="O18" i="1"/>
  <c r="C21" i="1"/>
  <c r="E21" i="1" s="1"/>
  <c r="G21" i="1" s="1"/>
  <c r="O21" i="1" l="1"/>
  <c r="C91" i="1"/>
  <c r="E91" i="1" s="1"/>
  <c r="G91" i="1" s="1"/>
  <c r="I91" i="1" s="1"/>
  <c r="K91" i="1" s="1"/>
  <c r="M91" i="1" s="1"/>
  <c r="O91" i="1" l="1"/>
  <c r="O99" i="1" l="1"/>
  <c r="O102" i="1"/>
  <c r="O105" i="1" l="1"/>
  <c r="O108" i="1" l="1"/>
  <c r="O111" i="1" l="1"/>
  <c r="O114" i="1" l="1"/>
</calcChain>
</file>

<file path=xl/sharedStrings.xml><?xml version="1.0" encoding="utf-8"?>
<sst xmlns="http://schemas.openxmlformats.org/spreadsheetml/2006/main" count="262" uniqueCount="57">
  <si>
    <t>MA</t>
  </si>
  <si>
    <t>DI</t>
  </si>
  <si>
    <t>WO</t>
  </si>
  <si>
    <t>DO</t>
  </si>
  <si>
    <t>VR</t>
  </si>
  <si>
    <t>ZA</t>
  </si>
  <si>
    <t>ZO</t>
  </si>
  <si>
    <t>WEEK</t>
  </si>
  <si>
    <t>Typ in cel A1 een jaartal,men bekomt Schrikkeljaar of Geen schrikkeljaar.</t>
  </si>
  <si>
    <t>Werkwijze:</t>
  </si>
  <si>
    <t>1. Wijzig eventueel de afbeeldingen.</t>
  </si>
  <si>
    <t>Datum</t>
  </si>
  <si>
    <t>Naam</t>
  </si>
  <si>
    <t>Categorie</t>
  </si>
  <si>
    <t>Kleur</t>
  </si>
  <si>
    <t>Nieuwjaar</t>
  </si>
  <si>
    <t>Wettelijk</t>
  </si>
  <si>
    <t>Geel</t>
  </si>
  <si>
    <t>Driekoningen</t>
  </si>
  <si>
    <t>Kerkelijk</t>
  </si>
  <si>
    <t>Licht blauw</t>
  </si>
  <si>
    <t>Valentijnsdag</t>
  </si>
  <si>
    <t>Varia</t>
  </si>
  <si>
    <t>Licht groen</t>
  </si>
  <si>
    <t>Carnaval</t>
  </si>
  <si>
    <t>Aswoensdag</t>
  </si>
  <si>
    <t>Palmzondag</t>
  </si>
  <si>
    <t>Witte Donderdag</t>
  </si>
  <si>
    <t>Goede Vrijdag</t>
  </si>
  <si>
    <t>Pasen</t>
  </si>
  <si>
    <t>Paasmaandag</t>
  </si>
  <si>
    <t>Feest van de Arbeid</t>
  </si>
  <si>
    <t>Moederdag</t>
  </si>
  <si>
    <t>Hemelvaartsdag</t>
  </si>
  <si>
    <t>Pinksteren</t>
  </si>
  <si>
    <t>Pinkstermaandag</t>
  </si>
  <si>
    <t>Vaderdag</t>
  </si>
  <si>
    <t>Nationale Feestdag</t>
  </si>
  <si>
    <t>O.L.Vr Hemelvaart</t>
  </si>
  <si>
    <t>Halloween</t>
  </si>
  <si>
    <t>Allerheiligen</t>
  </si>
  <si>
    <t>Allerzielen</t>
  </si>
  <si>
    <t>Wapenstilstand/St.Maarten</t>
  </si>
  <si>
    <t>Wettelijk+Varia</t>
  </si>
  <si>
    <t>Koningsfeest</t>
  </si>
  <si>
    <t>Advent</t>
  </si>
  <si>
    <t>Sinterklaas</t>
  </si>
  <si>
    <t>Kerstmis</t>
  </si>
  <si>
    <t>2de Kerstdag</t>
  </si>
  <si>
    <t>Wat betekenen de kleuren op de kalender</t>
  </si>
  <si>
    <t>Datum:</t>
  </si>
  <si>
    <t>Naam:</t>
  </si>
  <si>
    <t>Categorie:</t>
  </si>
  <si>
    <t>Kleur:</t>
  </si>
  <si>
    <t>Heb tot en met het jaartal 2030 nagezien.</t>
  </si>
  <si>
    <t>Later eventueel meer.</t>
  </si>
  <si>
    <t>2. Typ het jaartal op Blad 1.(I3)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</si>
</sst>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ddd\ d/mm/yyyy"/>
  </numFmts>
  <fonts count="18" x14ac:knownFonts="1">
    <font>
      <sz val="11"/>
      <color theme="1"/>
      <name val="Calibri"/>
      <family val="2"/>
      <scheme val="minor"/>
    </font>
    <font>
      <sz val="26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color rgb="FF00B050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24"/>
      <color rgb="FFFF0000"/>
      <name val="Arial"/>
      <family val="2"/>
    </font>
    <font>
      <sz val="24"/>
      <color rgb="FF00B050"/>
      <name val="Arial"/>
      <family val="2"/>
    </font>
    <font>
      <sz val="24"/>
      <color theme="1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sz val="24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5" fillId="0" borderId="0"/>
    <xf numFmtId="0" fontId="15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6" fillId="0" borderId="0" xfId="1" applyNumberFormat="1" applyFont="1" applyAlignment="1" applyProtection="1">
      <alignment horizontal="center" vertical="center"/>
      <protection hidden="1"/>
    </xf>
    <xf numFmtId="165" fontId="7" fillId="0" borderId="0" xfId="1" applyNumberFormat="1" applyFont="1" applyAlignment="1" applyProtection="1">
      <alignment horizontal="center" vertical="center"/>
      <protection hidden="1"/>
    </xf>
    <xf numFmtId="165" fontId="8" fillId="0" borderId="0" xfId="1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165" fontId="9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165" fontId="7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2" applyFont="1"/>
    <xf numFmtId="0" fontId="15" fillId="0" borderId="0" xfId="2"/>
    <xf numFmtId="166" fontId="15" fillId="2" borderId="1" xfId="2" applyNumberFormat="1" applyFill="1" applyBorder="1"/>
    <xf numFmtId="0" fontId="15" fillId="0" borderId="1" xfId="2" applyBorder="1"/>
    <xf numFmtId="0" fontId="0" fillId="0" borderId="1" xfId="0" applyBorder="1"/>
    <xf numFmtId="166" fontId="0" fillId="2" borderId="1" xfId="0" applyNumberFormat="1" applyFill="1" applyBorder="1"/>
    <xf numFmtId="166" fontId="0" fillId="3" borderId="1" xfId="2" applyNumberFormat="1" applyFont="1" applyFill="1" applyBorder="1"/>
    <xf numFmtId="14" fontId="0" fillId="2" borderId="1" xfId="0" applyNumberFormat="1" applyFill="1" applyBorder="1"/>
    <xf numFmtId="14" fontId="0" fillId="0" borderId="1" xfId="0" applyNumberFormat="1" applyBorder="1"/>
    <xf numFmtId="0" fontId="16" fillId="0" borderId="0" xfId="0" applyFont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right"/>
    </xf>
    <xf numFmtId="0" fontId="2" fillId="4" borderId="1" xfId="2" applyFont="1" applyFill="1" applyBorder="1"/>
    <xf numFmtId="166" fontId="2" fillId="0" borderId="1" xfId="0" applyNumberFormat="1" applyFont="1" applyBorder="1"/>
    <xf numFmtId="0" fontId="2" fillId="0" borderId="1" xfId="0" applyFont="1" applyBorder="1"/>
    <xf numFmtId="0" fontId="2" fillId="0" borderId="1" xfId="2" applyFont="1" applyBorder="1"/>
    <xf numFmtId="166" fontId="2" fillId="0" borderId="1" xfId="0" applyNumberFormat="1" applyFont="1" applyBorder="1" applyAlignment="1">
      <alignment vertical="center"/>
    </xf>
    <xf numFmtId="0" fontId="2" fillId="4" borderId="1" xfId="0" applyFont="1" applyFill="1" applyBorder="1"/>
    <xf numFmtId="166" fontId="2" fillId="2" borderId="1" xfId="0" applyNumberFormat="1" applyFont="1" applyFill="1" applyBorder="1"/>
    <xf numFmtId="165" fontId="13" fillId="0" borderId="0" xfId="0" applyNumberFormat="1" applyFont="1" applyAlignment="1">
      <alignment horizontal="center"/>
    </xf>
    <xf numFmtId="0" fontId="0" fillId="2" borderId="0" xfId="0" applyFill="1"/>
    <xf numFmtId="0" fontId="11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</cellXfs>
  <cellStyles count="4">
    <cellStyle name="Normal 2" xfId="2" xr:uid="{C84102CD-A214-4859-B229-037D1268251D}"/>
    <cellStyle name="Normal 2 2" xfId="1" xr:uid="{95DF9495-AE1F-4EB1-A805-859D7F08CF41}"/>
    <cellStyle name="Standaard" xfId="0" builtinId="0"/>
    <cellStyle name="Standaard 2" xfId="3" xr:uid="{5CABAB5C-6892-44C6-A1ED-25CAFD6AB2CB}"/>
  </cellStyles>
  <dxfs count="4">
    <dxf>
      <numFmt numFmtId="19" formatCode="d/mm/yyyy"/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352425</xdr:colOff>
      <xdr:row>0</xdr:row>
      <xdr:rowOff>4905375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id="{C90AD452-9DB1-4C20-B098-8170963A1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38900" cy="4905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76200</xdr:rowOff>
    </xdr:from>
    <xdr:to>
      <xdr:col>13</xdr:col>
      <xdr:colOff>400050</xdr:colOff>
      <xdr:row>24</xdr:row>
      <xdr:rowOff>4943476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95C6D6E-3431-46BC-9206-29A80E3F4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91825"/>
          <a:ext cx="6486525" cy="505777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47</xdr:row>
      <xdr:rowOff>57149</xdr:rowOff>
    </xdr:from>
    <xdr:to>
      <xdr:col>13</xdr:col>
      <xdr:colOff>371476</xdr:colOff>
      <xdr:row>47</xdr:row>
      <xdr:rowOff>4905374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76B27B31-8DFE-4BED-808B-6FAE022CA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555074"/>
          <a:ext cx="6457950" cy="4848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76200</xdr:rowOff>
    </xdr:from>
    <xdr:to>
      <xdr:col>13</xdr:col>
      <xdr:colOff>409575</xdr:colOff>
      <xdr:row>70</xdr:row>
      <xdr:rowOff>4943475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355A6B66-10D8-49EE-BB87-C1C462CC4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56425"/>
          <a:ext cx="6496050" cy="4867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57151</xdr:rowOff>
    </xdr:from>
    <xdr:to>
      <xdr:col>13</xdr:col>
      <xdr:colOff>400050</xdr:colOff>
      <xdr:row>93</xdr:row>
      <xdr:rowOff>4914901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A6AA4EF-28B9-4A60-9950-699F1EED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81551"/>
          <a:ext cx="6486525" cy="48577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117</xdr:row>
      <xdr:rowOff>57150</xdr:rowOff>
    </xdr:from>
    <xdr:to>
      <xdr:col>13</xdr:col>
      <xdr:colOff>371476</xdr:colOff>
      <xdr:row>117</xdr:row>
      <xdr:rowOff>4905375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83B063B1-22ED-4DA1-8F6E-6A0A9871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3663850"/>
          <a:ext cx="6457950" cy="4848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76201</xdr:rowOff>
    </xdr:from>
    <xdr:to>
      <xdr:col>13</xdr:col>
      <xdr:colOff>352425</xdr:colOff>
      <xdr:row>141</xdr:row>
      <xdr:rowOff>4933950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28AE5F6E-58CF-4326-88AF-957C782C5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65201"/>
          <a:ext cx="6438900" cy="4857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165</xdr:row>
      <xdr:rowOff>66675</xdr:rowOff>
    </xdr:from>
    <xdr:to>
      <xdr:col>13</xdr:col>
      <xdr:colOff>371475</xdr:colOff>
      <xdr:row>165</xdr:row>
      <xdr:rowOff>4914900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F095ABA0-2AAB-41CC-BA23-68C412E9A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37975"/>
          <a:ext cx="6457950" cy="4848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188</xdr:row>
      <xdr:rowOff>66675</xdr:rowOff>
    </xdr:from>
    <xdr:to>
      <xdr:col>13</xdr:col>
      <xdr:colOff>381000</xdr:colOff>
      <xdr:row>188</xdr:row>
      <xdr:rowOff>4933950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E39E685-7EB4-4739-8B7B-2E33B6B7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829775"/>
          <a:ext cx="6467475" cy="48672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212</xdr:row>
      <xdr:rowOff>38100</xdr:rowOff>
    </xdr:from>
    <xdr:to>
      <xdr:col>13</xdr:col>
      <xdr:colOff>390526</xdr:colOff>
      <xdr:row>212</xdr:row>
      <xdr:rowOff>4924425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89CB1979-0652-43B1-BB1C-C0945F1EA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6602550"/>
          <a:ext cx="6477000" cy="488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235</xdr:row>
      <xdr:rowOff>47625</xdr:rowOff>
    </xdr:from>
    <xdr:to>
      <xdr:col>13</xdr:col>
      <xdr:colOff>409576</xdr:colOff>
      <xdr:row>235</xdr:row>
      <xdr:rowOff>4933951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E1F48BCD-2517-4DC1-893D-DBC5214E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7394375"/>
          <a:ext cx="6496050" cy="48863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259</xdr:row>
      <xdr:rowOff>47624</xdr:rowOff>
    </xdr:from>
    <xdr:to>
      <xdr:col>13</xdr:col>
      <xdr:colOff>381000</xdr:colOff>
      <xdr:row>259</xdr:row>
      <xdr:rowOff>4924425</xdr:rowOff>
    </xdr:to>
    <xdr:pic>
      <xdr:nvPicPr>
        <xdr:cNvPr id="22" name="Afbeelding 4">
          <a:extLst>
            <a:ext uri="{FF2B5EF4-FFF2-40B4-BE49-F238E27FC236}">
              <a16:creationId xmlns:a16="http://schemas.microsoft.com/office/drawing/2014/main" id="{E1165CB4-F67D-40DB-84C2-CA26C8D53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8176674"/>
          <a:ext cx="6467474" cy="487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9C2B9-F7C3-42FB-8F94-04ADD526F944}" name="Tbl_Feestdag" displayName="Tbl_Feestdag" ref="A15:D96" totalsRowShown="0">
  <autoFilter ref="A15:D96" xr:uid="{709E677A-2A18-4872-AA27-7CF07081D766}"/>
  <sortState xmlns:xlrd2="http://schemas.microsoft.com/office/spreadsheetml/2017/richdata2" ref="A16:D96">
    <sortCondition ref="A16:A96"/>
  </sortState>
  <tableColumns count="4">
    <tableColumn id="1" xr3:uid="{23650636-71BB-4806-8D23-DD6D594AD7B5}" name="Datum" dataDxfId="0"/>
    <tableColumn id="2" xr3:uid="{03E6218D-9154-4B8F-8EE2-1D9DF3DE895C}" name="Naam"/>
    <tableColumn id="5" xr3:uid="{F867F70E-36AC-4F35-9AD2-D9D4BCD7E30A}" name="Categorie"/>
    <tableColumn id="6" xr3:uid="{C41F23C8-CB12-4E33-9364-CD73AFE9FCC7}" name="Kl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874E-E03E-4CE8-9042-B086D72769B7}">
  <sheetPr codeName="Blad1"/>
  <dimension ref="A1:O281"/>
  <sheetViews>
    <sheetView tabSelected="1" topLeftCell="A253" zoomScaleNormal="100" workbookViewId="0">
      <selection activeCell="S260" sqref="S260"/>
    </sheetView>
  </sheetViews>
  <sheetFormatPr defaultRowHeight="15" x14ac:dyDescent="0.25"/>
  <cols>
    <col min="1" max="8" width="6.7109375" customWidth="1"/>
    <col min="9" max="9" width="10.7109375" bestFit="1" customWidth="1"/>
    <col min="10" max="14" width="6.7109375" customWidth="1"/>
    <col min="15" max="15" width="15.7109375" bestFit="1" customWidth="1"/>
  </cols>
  <sheetData>
    <row r="1" spans="1:15" ht="390.75" customHeight="1" x14ac:dyDescent="0.25"/>
    <row r="3" spans="1:15" ht="33" x14ac:dyDescent="0.45">
      <c r="D3" s="41"/>
      <c r="E3" s="44">
        <f>DATE(I3,1,1)</f>
        <v>44562</v>
      </c>
      <c r="F3" s="44"/>
      <c r="G3" s="44"/>
      <c r="H3" s="44"/>
      <c r="I3" s="42">
        <v>2022</v>
      </c>
    </row>
    <row r="4" spans="1:15" ht="30" customHeight="1" x14ac:dyDescent="0.3">
      <c r="A4" s="1" t="s">
        <v>0</v>
      </c>
      <c r="B4" s="1"/>
      <c r="C4" s="1" t="s">
        <v>1</v>
      </c>
      <c r="D4" s="2"/>
      <c r="E4" s="1" t="s">
        <v>2</v>
      </c>
      <c r="F4" s="2"/>
      <c r="G4" s="1" t="s">
        <v>3</v>
      </c>
      <c r="H4" s="2"/>
      <c r="I4" s="1" t="s">
        <v>4</v>
      </c>
      <c r="J4" s="2"/>
      <c r="K4" s="3" t="s">
        <v>5</v>
      </c>
      <c r="L4" s="2"/>
      <c r="M4" s="4" t="s">
        <v>6</v>
      </c>
      <c r="N4" s="4"/>
      <c r="O4" s="1" t="s">
        <v>7</v>
      </c>
    </row>
    <row r="6" spans="1:15" ht="30" x14ac:dyDescent="0.4">
      <c r="A6" s="5" t="str">
        <f>IF(WEEKDAY(E3,2)=1,E3,"")</f>
        <v/>
      </c>
      <c r="B6" s="5"/>
      <c r="C6" s="5" t="str">
        <f>IF(WEEKDAY(E3,2)=2,E3,IF(A6&lt;&gt;"",A6+1,""))</f>
        <v/>
      </c>
      <c r="D6" s="5"/>
      <c r="E6" s="5" t="str">
        <f>IF(WEEKDAY(E3,2)=3,E3,IF(C6&lt;&gt;"",C6+1,""))</f>
        <v/>
      </c>
      <c r="F6" s="5"/>
      <c r="G6" s="5" t="str">
        <f>IF(WEEKDAY(E3,2)=4,E3,IF(E6&lt;&gt;"",E6+1,""))</f>
        <v/>
      </c>
      <c r="H6" s="5"/>
      <c r="I6" s="5" t="str">
        <f>IF(WEEKDAY(E3,2)=5,E3,IF(G6&lt;&gt;"",G6+1,""))</f>
        <v/>
      </c>
      <c r="J6" s="5"/>
      <c r="K6" s="6">
        <f>IF(WEEKDAY(E3,2)=6,E3,IF(I6&lt;&gt;"",I6+1,""))</f>
        <v>44562</v>
      </c>
      <c r="L6" s="5"/>
      <c r="M6" s="7">
        <f>IF(WEEKDAY(E3,2)=7,E3,IF(K6&lt;&gt;"",K6+1,""))</f>
        <v>44563</v>
      </c>
      <c r="N6" s="7"/>
      <c r="O6" s="14">
        <f>IF( MAX(A6:N6) = 0, "", _xlfn.ISOWEEKNUM(MAX(A6:N6)))</f>
        <v>52</v>
      </c>
    </row>
    <row r="7" spans="1:1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30" x14ac:dyDescent="0.4">
      <c r="A9" s="9">
        <f>+M6+1</f>
        <v>44564</v>
      </c>
      <c r="B9" s="9"/>
      <c r="C9" s="9">
        <f>+A9+1</f>
        <v>44565</v>
      </c>
      <c r="D9" s="9"/>
      <c r="E9" s="9">
        <f>+C9+1</f>
        <v>44566</v>
      </c>
      <c r="F9" s="9"/>
      <c r="G9" s="9">
        <f>+E9+1</f>
        <v>44567</v>
      </c>
      <c r="H9" s="9"/>
      <c r="I9" s="9">
        <f>+G9+1</f>
        <v>44568</v>
      </c>
      <c r="J9" s="9"/>
      <c r="K9" s="10">
        <f>+I9+1</f>
        <v>44569</v>
      </c>
      <c r="L9" s="9"/>
      <c r="M9" s="11">
        <f>+K9+1</f>
        <v>44570</v>
      </c>
      <c r="N9" s="11"/>
      <c r="O9" s="14">
        <f>IF( MAX(A9:N9) = 0, "", _xlfn.ISOWEEKNUM(MAX(A9:N9)))</f>
        <v>1</v>
      </c>
    </row>
    <row r="10" spans="1:1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30" x14ac:dyDescent="0.4">
      <c r="A12" s="9">
        <f>+M9+1</f>
        <v>44571</v>
      </c>
      <c r="B12" s="9"/>
      <c r="C12" s="9">
        <f>+A12+1</f>
        <v>44572</v>
      </c>
      <c r="D12" s="9"/>
      <c r="E12" s="9">
        <f>+C12+1</f>
        <v>44573</v>
      </c>
      <c r="F12" s="9"/>
      <c r="G12" s="9">
        <f>+E12+1</f>
        <v>44574</v>
      </c>
      <c r="H12" s="9"/>
      <c r="I12" s="9">
        <f>+G12+1</f>
        <v>44575</v>
      </c>
      <c r="J12" s="9"/>
      <c r="K12" s="10">
        <f>+I12+1</f>
        <v>44576</v>
      </c>
      <c r="L12" s="9"/>
      <c r="M12" s="11">
        <f>+K12+1</f>
        <v>44577</v>
      </c>
      <c r="N12" s="11"/>
      <c r="O12" s="14">
        <f>IF( MAX(A12:N12) = 0, "", _xlfn.ISOWEEKNUM(MAX(A12:N12)))</f>
        <v>2</v>
      </c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30" x14ac:dyDescent="0.4">
      <c r="A15" s="12">
        <f>IF(M12="","",IF(MONTH(M12+1)=MONTH(M12),M12+1,""))</f>
        <v>44578</v>
      </c>
      <c r="B15" s="12"/>
      <c r="C15" s="9">
        <f>IF(A15="","",IF(MONTH(A15+1)=MONTH(A15),A15+1,""))</f>
        <v>44579</v>
      </c>
      <c r="D15" s="9"/>
      <c r="E15" s="9">
        <f>IF(C15="","",IF(MONTH(C15+1)=MONTH(C15),C15+1,""))</f>
        <v>44580</v>
      </c>
      <c r="F15" s="9"/>
      <c r="G15" s="9">
        <f>IF(E15="","",IF(MONTH(E15+1)=MONTH(E15),E15+1,""))</f>
        <v>44581</v>
      </c>
      <c r="H15" s="9"/>
      <c r="I15" s="9">
        <f>IF(G15="","",IF(MONTH(G15+1)=MONTH(G15),G15+1,""))</f>
        <v>44582</v>
      </c>
      <c r="J15" s="9"/>
      <c r="K15" s="10">
        <f>IF(I15="","",IF(MONTH(I15+1)=MONTH(I15),I15+1,""))</f>
        <v>44583</v>
      </c>
      <c r="L15" s="9"/>
      <c r="M15" s="11">
        <f>IF(K15="","",IF(MONTH(K15+1)=MONTH(K15),K15+1,""))</f>
        <v>44584</v>
      </c>
      <c r="N15" s="11"/>
      <c r="O15" s="14">
        <f>IF( MAX(A15:N15) = 0, "", _xlfn.ISOWEEKNUM(MAX(A15:N15)))</f>
        <v>3</v>
      </c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ht="30" x14ac:dyDescent="0.4">
      <c r="A18" s="12">
        <f>IF(M15="","",IF(MONTH(M15+1)=MONTH(M15),M15+1,""))</f>
        <v>44585</v>
      </c>
      <c r="B18" s="12"/>
      <c r="C18" s="9">
        <f>IF(A18="","",IF(MONTH(A18+1)=MONTH(A18),A18+1,""))</f>
        <v>44586</v>
      </c>
      <c r="D18" s="9"/>
      <c r="E18" s="9">
        <f>IF(C18="","",IF(MONTH(C18+1)=MONTH(C18),C18+1,""))</f>
        <v>44587</v>
      </c>
      <c r="F18" s="9"/>
      <c r="G18" s="9">
        <f>IF(E18="","",IF(MONTH(E18+1)=MONTH(E18),E18+1,""))</f>
        <v>44588</v>
      </c>
      <c r="H18" s="9"/>
      <c r="I18" s="9">
        <f>IF(G18="","",IF(MONTH(G18+1)=MONTH(G18),G18+1,""))</f>
        <v>44589</v>
      </c>
      <c r="J18" s="9"/>
      <c r="K18" s="10">
        <f>IF(I18="","",IF(MONTH(I18+1)=MONTH(I18),I18+1,""))</f>
        <v>44590</v>
      </c>
      <c r="L18" s="9"/>
      <c r="M18" s="11">
        <f>IF(K18="","",IF(MONTH(K18+1)=MONTH(K18),K18+1,""))</f>
        <v>44591</v>
      </c>
      <c r="N18" s="11"/>
      <c r="O18" s="14">
        <f>IF( MAX(A18:N18) = 0, "", _xlfn.ISOWEEKNUM(MAX(A18:N18)))</f>
        <v>4</v>
      </c>
    </row>
    <row r="19" spans="1:15" ht="15" customHeight="1" x14ac:dyDescent="0.4">
      <c r="A19" s="12"/>
      <c r="B19" s="12"/>
      <c r="C19" s="9"/>
      <c r="D19" s="9"/>
      <c r="E19" s="9"/>
      <c r="F19" s="9"/>
      <c r="G19" s="9"/>
      <c r="H19" s="9"/>
      <c r="I19" s="9"/>
      <c r="J19" s="9"/>
      <c r="K19" s="10"/>
      <c r="L19" s="9"/>
      <c r="M19" s="11"/>
      <c r="N19" s="11"/>
    </row>
    <row r="20" spans="1:15" ht="15" customHeight="1" x14ac:dyDescent="0.4">
      <c r="A20" s="12"/>
      <c r="B20" s="12"/>
      <c r="C20" s="9"/>
      <c r="D20" s="9"/>
      <c r="E20" s="9"/>
      <c r="F20" s="9"/>
      <c r="G20" s="9"/>
      <c r="H20" s="9"/>
      <c r="I20" s="9"/>
      <c r="J20" s="9"/>
      <c r="K20" s="10"/>
      <c r="L20" s="9"/>
      <c r="M20" s="11"/>
      <c r="N20" s="11"/>
    </row>
    <row r="21" spans="1:15" ht="30" x14ac:dyDescent="0.4">
      <c r="A21" s="12">
        <f>IF(M18="","",IF(MONTH(M18+1)=MONTH(M18),M18+1,""))</f>
        <v>44592</v>
      </c>
      <c r="B21" s="12"/>
      <c r="C21" s="9" t="str">
        <f>IF(A21="","",IF(MONTH(A21+1)=MONTH(A21),A21+1,""))</f>
        <v/>
      </c>
      <c r="D21" s="9"/>
      <c r="E21" s="9" t="str">
        <f>IF(C21="","",IF(MONTH(C21+1)=MONTH(C21),C21+1,""))</f>
        <v/>
      </c>
      <c r="F21" s="9"/>
      <c r="G21" s="9" t="str">
        <f>IF(E21="","",IF(MONTH(E21+1)=MONTH(E21),E21+1,""))</f>
        <v/>
      </c>
      <c r="H21" s="9"/>
      <c r="I21" s="9"/>
      <c r="J21" s="9"/>
      <c r="K21" s="10"/>
      <c r="L21" s="9"/>
      <c r="M21" s="11"/>
      <c r="N21" s="11"/>
      <c r="O21" s="14">
        <f>IF( MAX(A21:N21) = 0, "", _xlfn.ISOWEEKNUM(MAX(A21:N21)))</f>
        <v>5</v>
      </c>
    </row>
    <row r="22" spans="1:15" ht="15" customHeight="1" x14ac:dyDescent="0.4">
      <c r="A22" s="12"/>
      <c r="B22" s="12"/>
      <c r="C22" s="9"/>
      <c r="D22" s="9"/>
      <c r="E22" s="9"/>
      <c r="F22" s="9"/>
      <c r="G22" s="9"/>
      <c r="H22" s="9"/>
      <c r="I22" s="9"/>
      <c r="J22" s="9"/>
      <c r="K22" s="10"/>
      <c r="L22" s="9"/>
      <c r="M22" s="11"/>
      <c r="N22" s="11"/>
      <c r="O22" s="14"/>
    </row>
    <row r="25" spans="1:15" ht="390.75" customHeight="1" x14ac:dyDescent="0.25"/>
    <row r="27" spans="1:15" ht="33" x14ac:dyDescent="0.45">
      <c r="D27" s="41"/>
      <c r="E27" s="43">
        <f>DATE(I27,2,1)</f>
        <v>44593</v>
      </c>
      <c r="F27" s="43"/>
      <c r="G27" s="43"/>
      <c r="H27" s="43"/>
      <c r="I27" s="42">
        <f>I3</f>
        <v>2022</v>
      </c>
    </row>
    <row r="28" spans="1:15" ht="20.25" x14ac:dyDescent="0.3">
      <c r="A28" s="1" t="s">
        <v>0</v>
      </c>
      <c r="B28" s="1"/>
      <c r="C28" s="1" t="s">
        <v>1</v>
      </c>
      <c r="D28" s="2"/>
      <c r="E28" s="1" t="s">
        <v>2</v>
      </c>
      <c r="F28" s="2"/>
      <c r="G28" s="1" t="s">
        <v>3</v>
      </c>
      <c r="H28" s="2"/>
      <c r="I28" s="1" t="s">
        <v>4</v>
      </c>
      <c r="J28" s="2"/>
      <c r="K28" s="3" t="s">
        <v>5</v>
      </c>
      <c r="L28" s="2"/>
      <c r="M28" s="4" t="s">
        <v>6</v>
      </c>
      <c r="N28" s="4"/>
    </row>
    <row r="30" spans="1:15" ht="30" x14ac:dyDescent="0.4">
      <c r="A30" s="5" t="str">
        <f>IF(WEEKDAY(E27,2)=1,E27,"")</f>
        <v/>
      </c>
      <c r="B30" s="5"/>
      <c r="C30" s="5">
        <f>IF(WEEKDAY(E27,2)=2,E27,IF(A30&lt;&gt;"",A30+1,""))</f>
        <v>44593</v>
      </c>
      <c r="D30" s="5"/>
      <c r="E30" s="5">
        <f>IF(WEEKDAY(E27,2)=3,E27,IF(C30&lt;&gt;"",C30+1,""))</f>
        <v>44594</v>
      </c>
      <c r="F30" s="5"/>
      <c r="G30" s="5">
        <f>IF(WEEKDAY(E27,2)=4,E27,IF(E30&lt;&gt;"",E30+1,""))</f>
        <v>44595</v>
      </c>
      <c r="H30" s="5"/>
      <c r="I30" s="5">
        <f>IF(WEEKDAY(E27,2)=5,E27,IF(G30&lt;&gt;"",G30+1,""))</f>
        <v>44596</v>
      </c>
      <c r="J30" s="5"/>
      <c r="K30" s="6">
        <f>IF(WEEKDAY(E27,2)=6,E27,IF(I30&lt;&gt;"",I30+1,""))</f>
        <v>44597</v>
      </c>
      <c r="L30" s="5"/>
      <c r="M30" s="7">
        <f>IF(WEEKDAY(E27,2)=7,E27,IF(K30&lt;&gt;"",K30+1,""))</f>
        <v>44598</v>
      </c>
      <c r="N30" s="7"/>
      <c r="O30" s="14">
        <f>IF( MAX(A30:N30) = 0, "", _xlfn.ISOWEEKNUM(MAX(A30:N30)))</f>
        <v>5</v>
      </c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5" ht="30" x14ac:dyDescent="0.4">
      <c r="A33" s="9">
        <f>+M30+1</f>
        <v>44599</v>
      </c>
      <c r="B33" s="9"/>
      <c r="C33" s="9">
        <f>+A33+1</f>
        <v>44600</v>
      </c>
      <c r="D33" s="9"/>
      <c r="E33" s="9">
        <f>+C33+1</f>
        <v>44601</v>
      </c>
      <c r="F33" s="9"/>
      <c r="G33" s="9">
        <f>+E33+1</f>
        <v>44602</v>
      </c>
      <c r="H33" s="9"/>
      <c r="I33" s="9">
        <f>+G33+1</f>
        <v>44603</v>
      </c>
      <c r="J33" s="9"/>
      <c r="K33" s="10">
        <f>+I33+1</f>
        <v>44604</v>
      </c>
      <c r="L33" s="9"/>
      <c r="M33" s="11">
        <f>+K33+1</f>
        <v>44605</v>
      </c>
      <c r="N33" s="11"/>
      <c r="O33" s="14">
        <f>IF( MAX(A33:N33) = 0, "", _xlfn.ISOWEEKNUM(MAX(A33:N33)))</f>
        <v>6</v>
      </c>
    </row>
    <row r="34" spans="1: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5" ht="30" x14ac:dyDescent="0.4">
      <c r="A36" s="9">
        <f>+M33+1</f>
        <v>44606</v>
      </c>
      <c r="B36" s="9"/>
      <c r="C36" s="9">
        <f>+A36+1</f>
        <v>44607</v>
      </c>
      <c r="D36" s="9"/>
      <c r="E36" s="9">
        <f>+C36+1</f>
        <v>44608</v>
      </c>
      <c r="F36" s="9"/>
      <c r="G36" s="9">
        <f>+E36+1</f>
        <v>44609</v>
      </c>
      <c r="H36" s="9"/>
      <c r="I36" s="9">
        <f>+G36+1</f>
        <v>44610</v>
      </c>
      <c r="J36" s="9"/>
      <c r="K36" s="10">
        <f>+I36+1</f>
        <v>44611</v>
      </c>
      <c r="L36" s="9"/>
      <c r="M36" s="11">
        <f>+K36+1</f>
        <v>44612</v>
      </c>
      <c r="N36" s="11"/>
      <c r="O36" s="14">
        <f>IF( MAX(A36:N36) = 0, "", _xlfn.ISOWEEKNUM(MAX(A36:N36)))</f>
        <v>7</v>
      </c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5" ht="30" x14ac:dyDescent="0.4">
      <c r="A39" s="12">
        <f>IF(M36="","",IF(MONTH(M36+1)=MONTH(M36),M36+1,""))</f>
        <v>44613</v>
      </c>
      <c r="B39" s="12"/>
      <c r="C39" s="9">
        <f>IF(A39="","",IF(MONTH(A39+1)=MONTH(A39),A39+1,""))</f>
        <v>44614</v>
      </c>
      <c r="D39" s="9"/>
      <c r="E39" s="9">
        <f>IF(C39="","",IF(MONTH(C39+1)=MONTH(C39),C39+1,""))</f>
        <v>44615</v>
      </c>
      <c r="F39" s="9"/>
      <c r="G39" s="9">
        <f>IF(E39="","",IF(MONTH(E39+1)=MONTH(E39),E39+1,""))</f>
        <v>44616</v>
      </c>
      <c r="H39" s="9"/>
      <c r="I39" s="9">
        <f>IF(G39="","",IF(MONTH(G39+1)=MONTH(G39),G39+1,""))</f>
        <v>44617</v>
      </c>
      <c r="J39" s="9"/>
      <c r="K39" s="10">
        <f>IF(I39="","",IF(MONTH(I39+1)=MONTH(I39),I39+1,""))</f>
        <v>44618</v>
      </c>
      <c r="L39" s="9"/>
      <c r="M39" s="11">
        <f>IF(K39="","",IF(MONTH(K39+1)=MONTH(K39),K39+1,""))</f>
        <v>44619</v>
      </c>
      <c r="N39" s="11"/>
      <c r="O39" s="14">
        <f>IF( MAX(A39:N39) = 0, "", _xlfn.ISOWEEKNUM(MAX(A39:N39)))</f>
        <v>8</v>
      </c>
    </row>
    <row r="40" spans="1: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5" ht="30" x14ac:dyDescent="0.4">
      <c r="A42" s="12">
        <f>IF(M39="","",IF(MONTH(M39+1)=MONTH(M39),M39+1,""))</f>
        <v>44620</v>
      </c>
      <c r="B42" s="12"/>
      <c r="C42" s="9" t="str">
        <f>IF(A42="","",IF(MONTH(A42+1)=MONTH(A42),A42+1,""))</f>
        <v/>
      </c>
      <c r="D42" s="9"/>
      <c r="E42" s="9" t="str">
        <f>IF(C42="","",IF(MONTH(C42+1)=MONTH(C42),C42+1,""))</f>
        <v/>
      </c>
      <c r="F42" s="9"/>
      <c r="G42" s="9" t="str">
        <f>IF(E42="","",IF(MONTH(E42+1)=MONTH(E42),E42+1,""))</f>
        <v/>
      </c>
      <c r="H42" s="9"/>
      <c r="I42" s="9" t="str">
        <f>IF(G42="","",IF(MONTH(G42+1)=MONTH(G42),G42+1,""))</f>
        <v/>
      </c>
      <c r="J42" s="9"/>
      <c r="K42" s="10" t="str">
        <f>IF(I42="","",IF(MONTH(I42+1)=MONTH(I42),I42+1,""))</f>
        <v/>
      </c>
      <c r="L42" s="9"/>
      <c r="M42" s="11" t="str">
        <f>IF(K42="","",IF(MONTH(K42+1)=MONTH(K42),K42+1,""))</f>
        <v/>
      </c>
      <c r="N42" s="11"/>
      <c r="O42" s="14">
        <f>IF( MAX(A42:N42) = 0, "", _xlfn.ISOWEEKNUM(MAX(A42:N42)))</f>
        <v>9</v>
      </c>
    </row>
    <row r="43" spans="1:15" ht="15" customHeight="1" x14ac:dyDescent="0.4">
      <c r="A43" s="12"/>
      <c r="B43" s="12"/>
      <c r="C43" s="9"/>
      <c r="D43" s="9"/>
      <c r="E43" s="9"/>
      <c r="F43" s="9"/>
      <c r="G43" s="9"/>
      <c r="H43" s="9"/>
      <c r="I43" s="9"/>
      <c r="J43" s="9"/>
      <c r="K43" s="10"/>
      <c r="L43" s="9"/>
      <c r="M43" s="11"/>
      <c r="N43" s="11"/>
    </row>
    <row r="44" spans="1:15" ht="15" customHeight="1" x14ac:dyDescent="0.4">
      <c r="A44" s="12"/>
      <c r="B44" s="12"/>
      <c r="C44" s="9"/>
      <c r="D44" s="9"/>
      <c r="E44" s="9"/>
      <c r="F44" s="9"/>
      <c r="G44" s="9"/>
      <c r="H44" s="9"/>
      <c r="I44" s="9"/>
      <c r="J44" s="9"/>
      <c r="K44" s="10"/>
      <c r="L44" s="9"/>
      <c r="M44" s="11"/>
      <c r="N44" s="11"/>
    </row>
    <row r="45" spans="1:15" ht="30" x14ac:dyDescent="0.4">
      <c r="A45" s="12"/>
      <c r="B45" s="12"/>
      <c r="C45" s="9"/>
      <c r="D45" s="9"/>
      <c r="E45" s="9"/>
      <c r="F45" s="9"/>
      <c r="G45" s="9"/>
      <c r="H45" s="9"/>
      <c r="I45" s="9"/>
      <c r="J45" s="9"/>
      <c r="K45" s="10"/>
      <c r="L45" s="9"/>
      <c r="M45" s="11"/>
      <c r="N45" s="11"/>
      <c r="O45" s="14" t="str">
        <f>IF( MAX(A45:N45) = 0, "", _xlfn.ISOWEEKNUM(MAX(A45:N45)))</f>
        <v/>
      </c>
    </row>
    <row r="48" spans="1:15" ht="390.75" customHeight="1" x14ac:dyDescent="0.25"/>
    <row r="50" spans="1:15" ht="33" x14ac:dyDescent="0.45">
      <c r="D50" s="41"/>
      <c r="E50" s="43">
        <f>DATE(I50,3,1)</f>
        <v>44621</v>
      </c>
      <c r="F50" s="43"/>
      <c r="G50" s="43"/>
      <c r="H50" s="43"/>
      <c r="I50" s="15">
        <f>I3</f>
        <v>2022</v>
      </c>
      <c r="J50" s="15"/>
    </row>
    <row r="51" spans="1:15" ht="20.25" x14ac:dyDescent="0.3">
      <c r="A51" s="1" t="s">
        <v>0</v>
      </c>
      <c r="B51" s="1"/>
      <c r="C51" s="1" t="s">
        <v>1</v>
      </c>
      <c r="D51" s="2"/>
      <c r="E51" s="1" t="s">
        <v>2</v>
      </c>
      <c r="F51" s="2"/>
      <c r="G51" s="1" t="s">
        <v>3</v>
      </c>
      <c r="H51" s="2"/>
      <c r="I51" s="1" t="s">
        <v>4</v>
      </c>
      <c r="J51" s="2"/>
      <c r="K51" s="3" t="s">
        <v>5</v>
      </c>
      <c r="L51" s="2"/>
      <c r="M51" s="4" t="s">
        <v>6</v>
      </c>
      <c r="N51" s="4"/>
    </row>
    <row r="53" spans="1:15" ht="30" x14ac:dyDescent="0.4">
      <c r="A53" s="5" t="str">
        <f>IF(WEEKDAY(E50,2)=1,E50,"")</f>
        <v/>
      </c>
      <c r="B53" s="5"/>
      <c r="C53" s="5">
        <f>IF(WEEKDAY(E50,2)=2,E50,IF(A53&lt;&gt;"",A53+1,""))</f>
        <v>44621</v>
      </c>
      <c r="D53" s="5"/>
      <c r="E53" s="5">
        <f>IF(WEEKDAY(E50,2)=3,E50,IF(C53&lt;&gt;"",C53+1,""))</f>
        <v>44622</v>
      </c>
      <c r="F53" s="5"/>
      <c r="G53" s="5">
        <f>IF(WEEKDAY(E50,2)=4,E50,IF(E53&lt;&gt;"",E53+1,""))</f>
        <v>44623</v>
      </c>
      <c r="H53" s="5"/>
      <c r="I53" s="5">
        <f>IF(WEEKDAY(E50,2)=5,E50,IF(G53&lt;&gt;"",G53+1,""))</f>
        <v>44624</v>
      </c>
      <c r="J53" s="5"/>
      <c r="K53" s="6">
        <f>IF(WEEKDAY(E50,2)=6,E50,IF(I53&lt;&gt;"",I53+1,""))</f>
        <v>44625</v>
      </c>
      <c r="L53" s="5"/>
      <c r="M53" s="7">
        <f>IF(WEEKDAY(E50,2)=7,E50,IF(K53&lt;&gt;"",K53+1,""))</f>
        <v>44626</v>
      </c>
      <c r="N53" s="7"/>
      <c r="O53" s="14">
        <f>IF( MAX(A53:N53) = 0, "", _xlfn.ISOWEEKNUM(MAX(A53:N53)))</f>
        <v>9</v>
      </c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5" ht="30" x14ac:dyDescent="0.4">
      <c r="A56" s="9">
        <f>+M53+1</f>
        <v>44627</v>
      </c>
      <c r="B56" s="9"/>
      <c r="C56" s="9">
        <f>+A56+1</f>
        <v>44628</v>
      </c>
      <c r="D56" s="9"/>
      <c r="E56" s="9">
        <f>+C56+1</f>
        <v>44629</v>
      </c>
      <c r="F56" s="9"/>
      <c r="G56" s="9">
        <f>+E56+1</f>
        <v>44630</v>
      </c>
      <c r="H56" s="9"/>
      <c r="I56" s="9">
        <f>+G56+1</f>
        <v>44631</v>
      </c>
      <c r="J56" s="9"/>
      <c r="K56" s="10">
        <f>+I56+1</f>
        <v>44632</v>
      </c>
      <c r="L56" s="9"/>
      <c r="M56" s="11">
        <f>+K56+1</f>
        <v>44633</v>
      </c>
      <c r="N56" s="11"/>
      <c r="O56" s="14">
        <f>IF( MAX(A56:N56) = 0, "", _xlfn.ISOWEEKNUM(MAX(A56:N56)))</f>
        <v>10</v>
      </c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5" ht="30" x14ac:dyDescent="0.4">
      <c r="A59" s="9">
        <f>+M56+1</f>
        <v>44634</v>
      </c>
      <c r="B59" s="9"/>
      <c r="C59" s="9">
        <f>+A59+1</f>
        <v>44635</v>
      </c>
      <c r="D59" s="9"/>
      <c r="E59" s="9">
        <f>+C59+1</f>
        <v>44636</v>
      </c>
      <c r="F59" s="9"/>
      <c r="G59" s="9">
        <f>+E59+1</f>
        <v>44637</v>
      </c>
      <c r="H59" s="9"/>
      <c r="I59" s="9">
        <f>+G59+1</f>
        <v>44638</v>
      </c>
      <c r="J59" s="9"/>
      <c r="K59" s="10">
        <f>+I59+1</f>
        <v>44639</v>
      </c>
      <c r="L59" s="9"/>
      <c r="M59" s="11">
        <f>+K59+1</f>
        <v>44640</v>
      </c>
      <c r="N59" s="11"/>
      <c r="O59" s="14">
        <f>IF( MAX(A59:N59) = 0, "", _xlfn.ISOWEEKNUM(MAX(A59:N59)))</f>
        <v>11</v>
      </c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5" ht="30" x14ac:dyDescent="0.4">
      <c r="A62" s="12">
        <f>IF(M59="","",IF(MONTH(M59+1)=MONTH(M59),M59+1,""))</f>
        <v>44641</v>
      </c>
      <c r="B62" s="12"/>
      <c r="C62" s="9">
        <f>IF(A62="","",IF(MONTH(A62+1)=MONTH(A62),A62+1,""))</f>
        <v>44642</v>
      </c>
      <c r="D62" s="9"/>
      <c r="E62" s="9">
        <f>IF(C62="","",IF(MONTH(C62+1)=MONTH(C62),C62+1,""))</f>
        <v>44643</v>
      </c>
      <c r="F62" s="9"/>
      <c r="G62" s="9">
        <f>IF(E62="","",IF(MONTH(E62+1)=MONTH(E62),E62+1,""))</f>
        <v>44644</v>
      </c>
      <c r="H62" s="9"/>
      <c r="I62" s="9">
        <f>IF(G62="","",IF(MONTH(G62+1)=MONTH(G62),G62+1,""))</f>
        <v>44645</v>
      </c>
      <c r="J62" s="9"/>
      <c r="K62" s="10">
        <f>IF(I62="","",IF(MONTH(I62+1)=MONTH(I62),I62+1,""))</f>
        <v>44646</v>
      </c>
      <c r="L62" s="9"/>
      <c r="M62" s="11">
        <f>IF(K62="","",IF(MONTH(K62+1)=MONTH(K62),K62+1,""))</f>
        <v>44647</v>
      </c>
      <c r="N62" s="11"/>
      <c r="O62" s="14">
        <f>IF( MAX(A62:N62) = 0, "", _xlfn.ISOWEEKNUM(MAX(A62:N62)))</f>
        <v>12</v>
      </c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5" ht="30" x14ac:dyDescent="0.4">
      <c r="A65" s="12">
        <f>IF(M62="","",IF(MONTH(M62+1)=MONTH(M62),M62+1,""))</f>
        <v>44648</v>
      </c>
      <c r="B65" s="12"/>
      <c r="C65" s="9">
        <f>IF(A65="","",IF(MONTH(A65+1)=MONTH(A65),A65+1,""))</f>
        <v>44649</v>
      </c>
      <c r="D65" s="9"/>
      <c r="E65" s="9">
        <f>IF(C65="","",IF(MONTH(C65+1)=MONTH(C65),C65+1,""))</f>
        <v>44650</v>
      </c>
      <c r="F65" s="9"/>
      <c r="G65" s="9">
        <f>IF(E65="","",IF(MONTH(E65+1)=MONTH(E65),E65+1,""))</f>
        <v>44651</v>
      </c>
      <c r="H65" s="9"/>
      <c r="I65" s="9" t="str">
        <f>IF(G65="","",IF(MONTH(G65+1)=MONTH(G65),G65+1,""))</f>
        <v/>
      </c>
      <c r="J65" s="9"/>
      <c r="K65" s="10" t="str">
        <f>IF(I65="","",IF(MONTH(I65+1)=MONTH(I65),I65+1,""))</f>
        <v/>
      </c>
      <c r="L65" s="9"/>
      <c r="M65" s="11" t="str">
        <f>IF(K65="","",IF(MONTH(K65+1)=MONTH(K65),K65+1,""))</f>
        <v/>
      </c>
      <c r="N65" s="11"/>
      <c r="O65" s="14">
        <f>IF( MAX(A65:N65) = 0, "", _xlfn.ISOWEEKNUM(MAX(A65:N65)))</f>
        <v>13</v>
      </c>
    </row>
    <row r="66" spans="1:15" ht="15" customHeight="1" x14ac:dyDescent="0.4">
      <c r="A66" s="12"/>
      <c r="B66" s="12"/>
      <c r="C66" s="9"/>
      <c r="D66" s="9"/>
      <c r="E66" s="9"/>
      <c r="F66" s="9"/>
      <c r="G66" s="9"/>
      <c r="H66" s="9"/>
      <c r="I66" s="9"/>
      <c r="J66" s="9"/>
      <c r="K66" s="10"/>
      <c r="L66" s="9"/>
      <c r="M66" s="11"/>
      <c r="N66" s="11"/>
    </row>
    <row r="67" spans="1:15" ht="15" customHeight="1" x14ac:dyDescent="0.4">
      <c r="A67" s="12"/>
      <c r="B67" s="12"/>
      <c r="C67" s="9"/>
      <c r="D67" s="9"/>
      <c r="E67" s="9"/>
      <c r="F67" s="9"/>
      <c r="G67" s="9"/>
      <c r="H67" s="9"/>
      <c r="I67" s="9"/>
      <c r="J67" s="9"/>
      <c r="K67" s="10"/>
      <c r="L67" s="9"/>
      <c r="M67" s="11"/>
      <c r="N67" s="11"/>
    </row>
    <row r="68" spans="1:15" ht="30" customHeight="1" x14ac:dyDescent="0.4">
      <c r="A68" s="12" t="str">
        <f>IF(M65="","",IF(MONTH(M65+1)=MONTH(M65),M65+1,""))</f>
        <v/>
      </c>
      <c r="B68" s="12"/>
      <c r="C68" s="9" t="str">
        <f>IF(A68="","",IF(MONTH(A68+1)=MONTH(A68),A68+1,""))</f>
        <v/>
      </c>
      <c r="D68" s="9"/>
      <c r="E68" s="9"/>
      <c r="F68" s="9"/>
      <c r="G68" s="9"/>
      <c r="H68" s="9"/>
      <c r="I68" s="9"/>
      <c r="J68" s="9"/>
      <c r="K68" s="10"/>
      <c r="L68" s="9"/>
      <c r="M68" s="11"/>
      <c r="N68" s="11"/>
      <c r="O68" s="14" t="str">
        <f>IF( MAX(A68:N68) = 0, "", _xlfn.ISOWEEKNUM(MAX(A68:N68)))</f>
        <v/>
      </c>
    </row>
    <row r="71" spans="1:15" ht="390.75" customHeight="1" x14ac:dyDescent="0.25"/>
    <row r="73" spans="1:15" ht="33" x14ac:dyDescent="0.45">
      <c r="D73" s="41"/>
      <c r="E73" s="43">
        <f>DATE(I73,4,1)</f>
        <v>44652</v>
      </c>
      <c r="F73" s="43"/>
      <c r="G73" s="43"/>
      <c r="H73" s="43"/>
      <c r="I73" s="15">
        <f>I3</f>
        <v>2022</v>
      </c>
      <c r="J73" s="15"/>
    </row>
    <row r="74" spans="1:15" ht="20.25" x14ac:dyDescent="0.3">
      <c r="A74" s="1" t="s">
        <v>0</v>
      </c>
      <c r="B74" s="1"/>
      <c r="C74" s="1" t="s">
        <v>1</v>
      </c>
      <c r="D74" s="2"/>
      <c r="E74" s="1" t="s">
        <v>2</v>
      </c>
      <c r="F74" s="2"/>
      <c r="G74" s="1" t="s">
        <v>3</v>
      </c>
      <c r="H74" s="2"/>
      <c r="I74" s="1" t="s">
        <v>4</v>
      </c>
      <c r="J74" s="2"/>
      <c r="K74" s="3" t="s">
        <v>5</v>
      </c>
      <c r="L74" s="2"/>
      <c r="M74" s="4" t="s">
        <v>6</v>
      </c>
    </row>
    <row r="76" spans="1:15" ht="30" x14ac:dyDescent="0.4">
      <c r="A76" s="5" t="str">
        <f>IF(WEEKDAY(E73,2)=1,E73,"")</f>
        <v/>
      </c>
      <c r="B76" s="5"/>
      <c r="C76" s="5" t="str">
        <f>IF(WEEKDAY(E73,2)=2,E73,IF(A76&lt;&gt;"",A76+1,""))</f>
        <v/>
      </c>
      <c r="D76" s="5"/>
      <c r="E76" s="5" t="str">
        <f>IF(WEEKDAY(E73,2)=3,E73,IF(C76&lt;&gt;"",C76+1,""))</f>
        <v/>
      </c>
      <c r="F76" s="5"/>
      <c r="G76" s="5" t="str">
        <f>IF(WEEKDAY(E73,2)=4,E73,IF(E76&lt;&gt;"",E76+1,""))</f>
        <v/>
      </c>
      <c r="H76" s="5"/>
      <c r="I76" s="5">
        <f>IF(WEEKDAY(E73,2)=5,E73,IF(G76&lt;&gt;"",G76+1,""))</f>
        <v>44652</v>
      </c>
      <c r="J76" s="5"/>
      <c r="K76" s="6">
        <f>IF(WEEKDAY(E73,2)=6,E73,IF(I76&lt;&gt;"",I76+1,""))</f>
        <v>44653</v>
      </c>
      <c r="L76" s="5"/>
      <c r="M76" s="7">
        <f>IF(WEEKDAY(E73,2)=7,E73,IF(K76&lt;&gt;"",K76+1,""))</f>
        <v>44654</v>
      </c>
      <c r="O76" s="14">
        <f>IF( MAX(A76:N76) = 0, "", _xlfn.ISOWEEKNUM(MAX(A76:N76)))</f>
        <v>13</v>
      </c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5" ht="30" x14ac:dyDescent="0.4">
      <c r="A79" s="9">
        <f>+M76+1</f>
        <v>44655</v>
      </c>
      <c r="B79" s="9"/>
      <c r="C79" s="9">
        <f>+A79+1</f>
        <v>44656</v>
      </c>
      <c r="D79" s="9"/>
      <c r="E79" s="9">
        <f>+C79+1</f>
        <v>44657</v>
      </c>
      <c r="F79" s="9"/>
      <c r="G79" s="9">
        <f>+E79+1</f>
        <v>44658</v>
      </c>
      <c r="H79" s="9"/>
      <c r="I79" s="9">
        <f>+G79+1</f>
        <v>44659</v>
      </c>
      <c r="J79" s="9"/>
      <c r="K79" s="10">
        <f>+I79+1</f>
        <v>44660</v>
      </c>
      <c r="L79" s="9"/>
      <c r="M79" s="11">
        <f>+K79+1</f>
        <v>44661</v>
      </c>
      <c r="O79" s="14">
        <f>IF( MAX(A79:N79) = 0, "", _xlfn.ISOWEEKNUM(MAX(A79:N79)))</f>
        <v>14</v>
      </c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5" ht="30" x14ac:dyDescent="0.4">
      <c r="A82" s="9">
        <f>+M79+1</f>
        <v>44662</v>
      </c>
      <c r="B82" s="9"/>
      <c r="C82" s="9">
        <f>+A82+1</f>
        <v>44663</v>
      </c>
      <c r="D82" s="9"/>
      <c r="E82" s="9">
        <f>+C82+1</f>
        <v>44664</v>
      </c>
      <c r="F82" s="9"/>
      <c r="G82" s="9">
        <f>+E82+1</f>
        <v>44665</v>
      </c>
      <c r="H82" s="9"/>
      <c r="I82" s="9">
        <f>+G82+1</f>
        <v>44666</v>
      </c>
      <c r="J82" s="9"/>
      <c r="K82" s="10">
        <f>+I82+1</f>
        <v>44667</v>
      </c>
      <c r="L82" s="9"/>
      <c r="M82" s="11">
        <f>+K82+1</f>
        <v>44668</v>
      </c>
      <c r="O82" s="14">
        <f>IF( MAX(A82:N82) = 0, "", _xlfn.ISOWEEKNUM(MAX(A82:N82)))</f>
        <v>15</v>
      </c>
    </row>
    <row r="83" spans="1: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5" ht="30" x14ac:dyDescent="0.4">
      <c r="A85" s="12">
        <f>IF(M82="","",IF(MONTH(M82+1)=MONTH(M82),M82+1,""))</f>
        <v>44669</v>
      </c>
      <c r="B85" s="12"/>
      <c r="C85" s="9">
        <f>IF(A85="","",IF(MONTH(A85+1)=MONTH(A85),A85+1,""))</f>
        <v>44670</v>
      </c>
      <c r="D85" s="9"/>
      <c r="E85" s="9">
        <f>IF(C85="","",IF(MONTH(C85+1)=MONTH(C85),C85+1,""))</f>
        <v>44671</v>
      </c>
      <c r="F85" s="9"/>
      <c r="G85" s="9">
        <f>IF(E85="","",IF(MONTH(E85+1)=MONTH(E85),E85+1,""))</f>
        <v>44672</v>
      </c>
      <c r="H85" s="9"/>
      <c r="I85" s="9">
        <f>IF(G85="","",IF(MONTH(G85+1)=MONTH(G85),G85+1,""))</f>
        <v>44673</v>
      </c>
      <c r="J85" s="9"/>
      <c r="K85" s="10">
        <f>IF(I85="","",IF(MONTH(I85+1)=MONTH(I85),I85+1,""))</f>
        <v>44674</v>
      </c>
      <c r="L85" s="9"/>
      <c r="M85" s="11">
        <f>IF(K85="","",IF(MONTH(K85+1)=MONTH(K85),K85+1,""))</f>
        <v>44675</v>
      </c>
      <c r="O85" s="14">
        <f>IF( MAX(A85:N85) = 0, "", _xlfn.ISOWEEKNUM(MAX(A85:N85)))</f>
        <v>16</v>
      </c>
    </row>
    <row r="86" spans="1: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5" ht="15" customHeight="1" x14ac:dyDescent="0.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O87" s="14" t="str">
        <f>IF( MAX(A87:N87) = 0, "", _xlfn.ISOWEEKNUM(MAX(A87:N87)))</f>
        <v/>
      </c>
    </row>
    <row r="88" spans="1:15" ht="30" x14ac:dyDescent="0.4">
      <c r="A88" s="12">
        <f>IF(M85="","",IF(MONTH(M85+1)=MONTH(M85),M85+1,""))</f>
        <v>44676</v>
      </c>
      <c r="B88" s="12"/>
      <c r="C88" s="9">
        <f>IF(A88="","",IF(MONTH(A88+1)=MONTH(A88),A88+1,""))</f>
        <v>44677</v>
      </c>
      <c r="D88" s="9"/>
      <c r="E88" s="9">
        <f>IF(C88="","",IF(MONTH(C88+1)=MONTH(C88),C88+1,""))</f>
        <v>44678</v>
      </c>
      <c r="F88" s="9"/>
      <c r="G88" s="9">
        <f>IF(E88="","",IF(MONTH(E88+1)=MONTH(E88),E88+1,""))</f>
        <v>44679</v>
      </c>
      <c r="H88" s="9"/>
      <c r="I88" s="9">
        <f>IF(G88="","",IF(MONTH(G88+1)=MONTH(G88),G88+1,""))</f>
        <v>44680</v>
      </c>
      <c r="J88" s="9"/>
      <c r="K88" s="16">
        <f>IF(I88="","",IF(MONTH(I88+1)=MONTH(I88),I88+1,""))</f>
        <v>44681</v>
      </c>
      <c r="L88" s="9"/>
      <c r="M88" s="11" t="str">
        <f>IF(K88="","",IF(MONTH(K88+1)=MONTH(K88),K88+1,""))</f>
        <v/>
      </c>
      <c r="O88" s="14">
        <f>IF( MAX(A88:N88) = 0, "", _xlfn.ISOWEEKNUM(MAX(A88:N88)))</f>
        <v>17</v>
      </c>
    </row>
    <row r="89" spans="1:15" ht="15" customHeight="1" x14ac:dyDescent="0.4">
      <c r="A89" s="12"/>
      <c r="B89" s="12"/>
      <c r="C89" s="9"/>
      <c r="D89" s="9"/>
      <c r="E89" s="9"/>
      <c r="F89" s="9"/>
      <c r="G89" s="9"/>
      <c r="H89" s="9"/>
      <c r="I89" s="9"/>
      <c r="J89" s="9"/>
      <c r="K89" s="10"/>
      <c r="L89" s="9"/>
      <c r="M89" s="11"/>
    </row>
    <row r="90" spans="1:15" ht="15" customHeight="1" x14ac:dyDescent="0.4">
      <c r="A90" s="12"/>
      <c r="B90" s="12"/>
      <c r="C90" s="9"/>
      <c r="D90" s="9"/>
      <c r="E90" s="9"/>
      <c r="F90" s="9"/>
      <c r="G90" s="9"/>
      <c r="H90" s="9"/>
      <c r="I90" s="9"/>
      <c r="J90" s="9"/>
      <c r="K90" s="10"/>
      <c r="L90" s="9"/>
      <c r="M90" s="11"/>
    </row>
    <row r="91" spans="1:15" ht="30" customHeight="1" x14ac:dyDescent="0.4">
      <c r="A91" s="9" t="str">
        <f>IF(M88="","",IF(MONTH(M88+1)=MONTH(M88),M88+1,""))</f>
        <v/>
      </c>
      <c r="C91" t="str">
        <f>IF(A91="","",IF(MONTH(A91+1)=MONTH(A91),A91+1,""))</f>
        <v/>
      </c>
      <c r="E91" t="str">
        <f>IF(C91="","",IF(MONTH(C91+1)=MONTH(C91),C91+1,""))</f>
        <v/>
      </c>
      <c r="G91" t="str">
        <f>IF(E91="","",IF(MONTH(E91+1)=MONTH(E91),E91+1,""))</f>
        <v/>
      </c>
      <c r="I91" t="str">
        <f>IF(G91="","",IF(MONTH(G91+1)=MONTH(G91),G91+1,""))</f>
        <v/>
      </c>
      <c r="K91" s="8" t="str">
        <f>IF(I91="","",IF(MONTH(I91+1)=MONTH(I91),I91+1,""))</f>
        <v/>
      </c>
      <c r="M91" t="str">
        <f>IF(K91="","",IF(MONTH(K91+1)=MONTH(K91),K91+1,""))</f>
        <v/>
      </c>
      <c r="O91" s="14" t="str">
        <f>IF( MAX(A91:N91) = 0, "", _xlfn.ISOWEEKNUM(MAX(A91:N91)))</f>
        <v/>
      </c>
    </row>
    <row r="93" spans="1:15" x14ac:dyDescent="0.25">
      <c r="E93" s="41"/>
    </row>
    <row r="94" spans="1:15" ht="390.75" customHeight="1" x14ac:dyDescent="0.25"/>
    <row r="96" spans="1:15" ht="33" x14ac:dyDescent="0.45">
      <c r="D96" s="41"/>
      <c r="E96" s="43">
        <f>DATE(I96,5,1)</f>
        <v>44682</v>
      </c>
      <c r="F96" s="43"/>
      <c r="G96" s="43"/>
      <c r="H96" s="43"/>
      <c r="I96" s="15">
        <f>I3</f>
        <v>2022</v>
      </c>
      <c r="J96" s="15"/>
    </row>
    <row r="97" spans="1:15" ht="20.25" x14ac:dyDescent="0.3">
      <c r="A97" s="1" t="s">
        <v>0</v>
      </c>
      <c r="B97" s="1"/>
      <c r="C97" s="1" t="s">
        <v>1</v>
      </c>
      <c r="D97" s="2"/>
      <c r="E97" s="1" t="s">
        <v>2</v>
      </c>
      <c r="F97" s="2"/>
      <c r="G97" s="1" t="s">
        <v>3</v>
      </c>
      <c r="H97" s="2"/>
      <c r="I97" s="1" t="s">
        <v>4</v>
      </c>
      <c r="J97" s="2"/>
      <c r="K97" s="3" t="s">
        <v>5</v>
      </c>
      <c r="L97" s="2"/>
      <c r="M97" s="4" t="s">
        <v>6</v>
      </c>
    </row>
    <row r="99" spans="1:15" ht="30" x14ac:dyDescent="0.4">
      <c r="A99" s="9" t="str">
        <f>IF(WEEKDAY(E96,2)=1,E96,"")</f>
        <v/>
      </c>
      <c r="B99" s="5"/>
      <c r="C99" s="5" t="str">
        <f>IF(WEEKDAY(E96,2)=2,E96,IF(A99&lt;&gt;"",A99+1,""))</f>
        <v/>
      </c>
      <c r="D99" s="5"/>
      <c r="E99" s="5" t="str">
        <f>IF(WEEKDAY(E96,2)=3,E96,IF(C99&lt;&gt;"",C99+1,""))</f>
        <v/>
      </c>
      <c r="F99" s="5"/>
      <c r="G99" s="5" t="str">
        <f>IF(WEEKDAY(E96,2)=4,E96,IF(E99&lt;&gt;"",E99+1,""))</f>
        <v/>
      </c>
      <c r="H99" s="5"/>
      <c r="I99" s="5" t="str">
        <f>IF(WEEKDAY(E96,2)=5,E96,IF(G99&lt;&gt;"",G99+1,""))</f>
        <v/>
      </c>
      <c r="J99" s="5"/>
      <c r="K99" s="6" t="str">
        <f>IF(WEEKDAY(E96,2)=6,E96,IF(I99&lt;&gt;"",I99+1,""))</f>
        <v/>
      </c>
      <c r="L99" s="5"/>
      <c r="M99" s="7">
        <f>IF(WEEKDAY(E96,2)=7,E96,IF(K99&lt;&gt;"",K99+1,""))</f>
        <v>44682</v>
      </c>
      <c r="O99" s="14">
        <f>IF( MAX(A99:N99) = 0, "", _xlfn.ISOWEEKNUM(MAX(A99:N99)))</f>
        <v>17</v>
      </c>
    </row>
    <row r="100" spans="1:15" x14ac:dyDescent="0.25">
      <c r="A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5" ht="30" x14ac:dyDescent="0.4">
      <c r="A102" s="9">
        <f>+M99+1</f>
        <v>44683</v>
      </c>
      <c r="B102" s="9"/>
      <c r="C102" s="9">
        <f>+A102+1</f>
        <v>44684</v>
      </c>
      <c r="D102" s="5"/>
      <c r="E102" s="9">
        <f>+C102+1</f>
        <v>44685</v>
      </c>
      <c r="F102" s="9"/>
      <c r="G102" s="9">
        <f>+E102+1</f>
        <v>44686</v>
      </c>
      <c r="H102" s="9"/>
      <c r="I102" s="9">
        <f>+G102+1</f>
        <v>44687</v>
      </c>
      <c r="J102" s="9"/>
      <c r="K102" s="10">
        <f>+I102+1</f>
        <v>44688</v>
      </c>
      <c r="L102" s="9"/>
      <c r="M102" s="11">
        <f>+K102+1</f>
        <v>44689</v>
      </c>
      <c r="O102" s="14">
        <f>IF( MAX(A102:N102) = 0, "", _xlfn.ISOWEEKNUM(MAX(A102:N102)))</f>
        <v>18</v>
      </c>
    </row>
    <row r="103" spans="1: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5" x14ac:dyDescent="0.25">
      <c r="A104" s="8"/>
      <c r="B104" s="8"/>
      <c r="C104" s="8"/>
      <c r="D104" s="8"/>
      <c r="F104" s="8"/>
      <c r="G104" s="8"/>
      <c r="H104" s="8"/>
      <c r="I104" s="8"/>
      <c r="J104" s="8"/>
      <c r="K104" s="8"/>
      <c r="L104" s="8"/>
      <c r="M104" s="8"/>
    </row>
    <row r="105" spans="1:15" ht="30" x14ac:dyDescent="0.4">
      <c r="A105" s="9">
        <f>+M102+1</f>
        <v>44690</v>
      </c>
      <c r="B105" s="9"/>
      <c r="C105" s="9">
        <f>+A105+1</f>
        <v>44691</v>
      </c>
      <c r="D105" s="9"/>
      <c r="E105" s="9">
        <f>+C105+1</f>
        <v>44692</v>
      </c>
      <c r="F105" s="9"/>
      <c r="G105" s="9">
        <f>+E105+1</f>
        <v>44693</v>
      </c>
      <c r="H105" s="9"/>
      <c r="I105" s="9">
        <f>+G105+1</f>
        <v>44694</v>
      </c>
      <c r="J105" s="9"/>
      <c r="K105" s="10">
        <f>+I105+1</f>
        <v>44695</v>
      </c>
      <c r="L105" s="9"/>
      <c r="M105" s="11">
        <f>+K105+1</f>
        <v>44696</v>
      </c>
      <c r="O105" s="14">
        <f>IF( MAX(A105:N105) = 0, "", _xlfn.ISOWEEKNUM(MAX(A105:N105)))</f>
        <v>19</v>
      </c>
    </row>
    <row r="106" spans="1: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5" ht="30" x14ac:dyDescent="0.4">
      <c r="A108" s="12">
        <f>IF(M105="","",IF(MONTH(M105+1)=MONTH(M105),M105+1,""))</f>
        <v>44697</v>
      </c>
      <c r="B108" s="12"/>
      <c r="C108" s="9">
        <f>IF(A108="","",IF(MONTH(A108+1)=MONTH(A108),A108+1,""))</f>
        <v>44698</v>
      </c>
      <c r="D108" s="9"/>
      <c r="E108" s="9">
        <f>IF(C108="","",IF(MONTH(C108+1)=MONTH(C108),C108+1,""))</f>
        <v>44699</v>
      </c>
      <c r="F108" s="9"/>
      <c r="G108" s="9">
        <f>IF(E108="","",IF(MONTH(E108+1)=MONTH(E108),E108+1,""))</f>
        <v>44700</v>
      </c>
      <c r="H108" s="9"/>
      <c r="I108" s="9">
        <f>IF(G108="","",IF(MONTH(G108+1)=MONTH(G108),G108+1,""))</f>
        <v>44701</v>
      </c>
      <c r="J108" s="9"/>
      <c r="K108" s="10">
        <f>IF(I108="","",IF(MONTH(I108+1)=MONTH(I108),I108+1,""))</f>
        <v>44702</v>
      </c>
      <c r="L108" s="9"/>
      <c r="M108" s="11">
        <f>IF(K108="","",IF(MONTH(K108+1)=MONTH(K108),K108+1,""))</f>
        <v>44703</v>
      </c>
      <c r="O108" s="14">
        <f>IF( MAX(A108:N108) = 0, "", _xlfn.ISOWEEKNUM(MAX(A108:N108)))</f>
        <v>20</v>
      </c>
    </row>
    <row r="109" spans="1: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15" ht="30" x14ac:dyDescent="0.4">
      <c r="A111" s="12">
        <f>IF(M108="","",IF(MONTH(M108+1)=MONTH(M108),M108+1,""))</f>
        <v>44704</v>
      </c>
      <c r="B111" s="12"/>
      <c r="C111" s="9">
        <f>IF(A111="","",IF(MONTH(A111+1)=MONTH(A111),A111+1,""))</f>
        <v>44705</v>
      </c>
      <c r="D111" s="9"/>
      <c r="E111" s="9">
        <f>IF(C111="","",IF(MONTH(C111+1)=MONTH(C111),C111+1,""))</f>
        <v>44706</v>
      </c>
      <c r="F111" s="9"/>
      <c r="G111" s="9">
        <f>IF(E111="","",IF(MONTH(E111+1)=MONTH(E111),E111+1,""))</f>
        <v>44707</v>
      </c>
      <c r="H111" s="9"/>
      <c r="I111" s="9">
        <f>IF(G111="","",IF(MONTH(G111+1)=MONTH(G111),G111+1,""))</f>
        <v>44708</v>
      </c>
      <c r="J111" s="9"/>
      <c r="K111" s="10">
        <f>IF(I111="","",IF(MONTH(I111+1)=MONTH(I111),I111+1,""))</f>
        <v>44709</v>
      </c>
      <c r="L111" s="9"/>
      <c r="M111" s="11">
        <f>IF(K111="","",IF(MONTH(K111+1)=MONTH(K111),K111+1,""))</f>
        <v>44710</v>
      </c>
      <c r="O111" s="14">
        <f>IF( MAX(A111:N111) = 0, "", _xlfn.ISOWEEKNUM(MAX(A111:N111)))</f>
        <v>21</v>
      </c>
    </row>
    <row r="112" spans="1:15" ht="15" customHeight="1" x14ac:dyDescent="0.4">
      <c r="A112" s="12"/>
      <c r="B112" s="12"/>
      <c r="C112" s="9"/>
      <c r="D112" s="9"/>
      <c r="E112" s="9"/>
      <c r="F112" s="9"/>
      <c r="G112" s="9"/>
      <c r="H112" s="9"/>
      <c r="I112" s="9"/>
      <c r="J112" s="9"/>
      <c r="K112" s="10"/>
      <c r="L112" s="9"/>
      <c r="M112" s="11"/>
    </row>
    <row r="113" spans="1:15" ht="15" customHeight="1" x14ac:dyDescent="0.4">
      <c r="A113" s="12"/>
      <c r="B113" s="12"/>
      <c r="C113" s="9"/>
      <c r="D113" s="9"/>
      <c r="E113" s="9"/>
      <c r="F113" s="9"/>
      <c r="G113" s="9"/>
      <c r="H113" s="9"/>
      <c r="I113" s="9"/>
      <c r="J113" s="9"/>
      <c r="K113" s="10"/>
      <c r="L113" s="9"/>
      <c r="M113" s="11"/>
    </row>
    <row r="114" spans="1:15" ht="30" x14ac:dyDescent="0.4">
      <c r="A114" s="12">
        <f>IF(M111="","",IF(MONTH(M111+1)=MONTH(M111),M111+1,""))</f>
        <v>44711</v>
      </c>
      <c r="B114" s="12"/>
      <c r="C114" s="9">
        <f>IF(A114="","",IF(MONTH(A114+1)=MONTH(A114),A114+1,""))</f>
        <v>44712</v>
      </c>
      <c r="D114" s="9"/>
      <c r="E114" s="9" t="str">
        <f>IF(C114="","",IF(MONTH(C114+1)=MONTH(C114),C114+1,""))</f>
        <v/>
      </c>
      <c r="F114" s="9"/>
      <c r="G114" s="9" t="str">
        <f>IF(E114="","",IF(MONTH(E114+1)=MONTH(E114),E114+1,""))</f>
        <v/>
      </c>
      <c r="H114" s="9"/>
      <c r="I114" s="9" t="str">
        <f>IF(G114="","",IF(MONTH(G114+1)=MONTH(G114),G114+1,""))</f>
        <v/>
      </c>
      <c r="J114" s="9"/>
      <c r="K114" s="10" t="str">
        <f>IF(I114="","",IF(MONTH(I114+1)=MONTH(I114),I114+1,""))</f>
        <v/>
      </c>
      <c r="L114" s="9"/>
      <c r="M114" s="11" t="str">
        <f>IF(K114="","",IF(MONTH(K114+1)=MONTH(K114),K114+1,""))</f>
        <v/>
      </c>
      <c r="O114" s="14">
        <f>IF( MAX(A114:N114) = 0, "", _xlfn.ISOWEEKNUM(MAX(A114:N114)))</f>
        <v>22</v>
      </c>
    </row>
    <row r="118" spans="1:15" ht="390.75" customHeight="1" x14ac:dyDescent="0.25"/>
    <row r="120" spans="1:15" ht="33" x14ac:dyDescent="0.45">
      <c r="D120" s="41"/>
      <c r="E120" s="43">
        <f>DATE(I120,6,1)</f>
        <v>44713</v>
      </c>
      <c r="F120" s="43"/>
      <c r="G120" s="43"/>
      <c r="H120" s="43"/>
      <c r="I120" s="13">
        <f>I3</f>
        <v>2022</v>
      </c>
    </row>
    <row r="121" spans="1:15" ht="20.25" x14ac:dyDescent="0.3">
      <c r="A121" s="1" t="s">
        <v>0</v>
      </c>
      <c r="B121" s="1"/>
      <c r="C121" s="1" t="s">
        <v>1</v>
      </c>
      <c r="D121" s="2"/>
      <c r="E121" s="1" t="s">
        <v>2</v>
      </c>
      <c r="F121" s="2"/>
      <c r="G121" s="1" t="s">
        <v>3</v>
      </c>
      <c r="H121" s="2"/>
      <c r="I121" s="1" t="s">
        <v>4</v>
      </c>
      <c r="J121" s="2"/>
      <c r="K121" s="3" t="s">
        <v>5</v>
      </c>
      <c r="L121" s="2"/>
      <c r="M121" s="4" t="s">
        <v>6</v>
      </c>
    </row>
    <row r="123" spans="1:15" ht="30" x14ac:dyDescent="0.4">
      <c r="A123" s="9" t="str">
        <f>IF(WEEKDAY(E120,2)=1,E120,"")</f>
        <v/>
      </c>
      <c r="C123" s="5" t="str">
        <f>IF(WEEKDAY(E120,2)=2,E120,IF(A123&lt;&gt;"",A123+1,""))</f>
        <v/>
      </c>
      <c r="D123" s="5"/>
      <c r="E123" s="5">
        <f>IF(WEEKDAY(E120,2)=3,E120,IF(C123&lt;&gt;"",C123+1,""))</f>
        <v>44713</v>
      </c>
      <c r="F123" s="5"/>
      <c r="G123" s="5">
        <f>IF(WEEKDAY(E120,2)=4,E120,IF(E123&lt;&gt;"",E123+1,""))</f>
        <v>44714</v>
      </c>
      <c r="H123" s="5"/>
      <c r="I123" s="5">
        <f>IF(WEEKDAY(E120,2)=5,E120,IF(G123&lt;&gt;"",G123+1,""))</f>
        <v>44715</v>
      </c>
      <c r="J123" s="5"/>
      <c r="K123" s="6">
        <f>IF(WEEKDAY(E120,2)=6,E120,IF(I123&lt;&gt;"",I123+1,""))</f>
        <v>44716</v>
      </c>
      <c r="L123" s="5"/>
      <c r="M123" s="7">
        <f>IF(WEEKDAY(E120,2)=7,E120,IF(K123&lt;&gt;"",K123+1,""))</f>
        <v>44717</v>
      </c>
      <c r="O123" s="14">
        <f>IF( MAX(A123:N123) = 0, "", _xlfn.ISOWEEKNUM(MAX(A123:N123)))</f>
        <v>22</v>
      </c>
    </row>
    <row r="124" spans="1: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5" ht="30" x14ac:dyDescent="0.4">
      <c r="A126" s="9">
        <f>+M123+1</f>
        <v>44718</v>
      </c>
      <c r="B126" s="9"/>
      <c r="C126" s="9">
        <f>+A126+1</f>
        <v>44719</v>
      </c>
      <c r="D126" s="5"/>
      <c r="E126" s="9">
        <f>+C126+1</f>
        <v>44720</v>
      </c>
      <c r="F126" s="9"/>
      <c r="G126" s="9">
        <f>+E126+1</f>
        <v>44721</v>
      </c>
      <c r="H126" s="9"/>
      <c r="I126" s="9">
        <f>+G126+1</f>
        <v>44722</v>
      </c>
      <c r="J126" s="9"/>
      <c r="K126" s="10">
        <f>+I126+1</f>
        <v>44723</v>
      </c>
      <c r="L126" s="9"/>
      <c r="M126" s="11">
        <f>+K126+1</f>
        <v>44724</v>
      </c>
      <c r="O126" s="14">
        <f>IF( MAX(A126:N126) = 0, "", _xlfn.ISOWEEKNUM(MAX(A126:N126)))</f>
        <v>23</v>
      </c>
    </row>
    <row r="127" spans="1: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5" x14ac:dyDescent="0.25">
      <c r="A128" s="8"/>
      <c r="B128" s="8"/>
      <c r="C128" s="8"/>
      <c r="D128" s="8"/>
      <c r="F128" s="8"/>
      <c r="G128" s="8"/>
      <c r="H128" s="8"/>
      <c r="I128" s="8"/>
      <c r="J128" s="8"/>
      <c r="K128" s="8"/>
      <c r="L128" s="8"/>
      <c r="M128" s="8"/>
    </row>
    <row r="129" spans="1:15" ht="30" x14ac:dyDescent="0.4">
      <c r="A129" s="9">
        <f>+M126+1</f>
        <v>44725</v>
      </c>
      <c r="B129" s="9"/>
      <c r="C129" s="9">
        <f>+A129+1</f>
        <v>44726</v>
      </c>
      <c r="D129" s="9"/>
      <c r="E129" s="9">
        <f>+C129+1</f>
        <v>44727</v>
      </c>
      <c r="F129" s="9"/>
      <c r="G129" s="9">
        <f>+E129+1</f>
        <v>44728</v>
      </c>
      <c r="H129" s="9"/>
      <c r="I129" s="9">
        <f>+G129+1</f>
        <v>44729</v>
      </c>
      <c r="J129" s="9"/>
      <c r="K129" s="10">
        <f>+I129+1</f>
        <v>44730</v>
      </c>
      <c r="L129" s="9"/>
      <c r="M129" s="11">
        <f>+K129+1</f>
        <v>44731</v>
      </c>
      <c r="O129" s="14">
        <f>IF( MAX(A129:N129) = 0, "", _xlfn.ISOWEEKNUM(MAX(A129:N129)))</f>
        <v>24</v>
      </c>
    </row>
    <row r="130" spans="1: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5" ht="30" x14ac:dyDescent="0.4">
      <c r="A132" s="12">
        <f>IF(M129="","",IF(MONTH(M129+1)=MONTH(M129),M129+1,""))</f>
        <v>44732</v>
      </c>
      <c r="B132" s="12"/>
      <c r="C132" s="9">
        <f>IF(A132="","",IF(MONTH(A132+1)=MONTH(A132),A132+1,""))</f>
        <v>44733</v>
      </c>
      <c r="D132" s="9"/>
      <c r="E132" s="9">
        <f>IF(C132="","",IF(MONTH(C132+1)=MONTH(C132),C132+1,""))</f>
        <v>44734</v>
      </c>
      <c r="F132" s="9"/>
      <c r="G132" s="9">
        <f>IF(E132="","",IF(MONTH(E132+1)=MONTH(E132),E132+1,""))</f>
        <v>44735</v>
      </c>
      <c r="H132" s="9"/>
      <c r="I132" s="9">
        <f>IF(G132="","",IF(MONTH(G132+1)=MONTH(G132),G132+1,""))</f>
        <v>44736</v>
      </c>
      <c r="J132" s="9"/>
      <c r="K132" s="10">
        <f>IF(I132="","",IF(MONTH(I132+1)=MONTH(I132),I132+1,""))</f>
        <v>44737</v>
      </c>
      <c r="L132" s="9"/>
      <c r="M132" s="11">
        <f>IF(K132="","",IF(MONTH(K132+1)=MONTH(K132),K132+1,""))</f>
        <v>44738</v>
      </c>
      <c r="O132" s="14">
        <f>IF( MAX(A132:N132) = 0, "", _xlfn.ISOWEEKNUM(MAX(A132:N132)))</f>
        <v>25</v>
      </c>
    </row>
    <row r="133" spans="1: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5" ht="30" x14ac:dyDescent="0.4">
      <c r="A135" s="12">
        <f>IF(M132="","",IF(MONTH(M132+1)=MONTH(M132),M132+1,""))</f>
        <v>44739</v>
      </c>
      <c r="B135" s="12"/>
      <c r="C135" s="9">
        <f>IF(A135="","",IF(MONTH(A135+1)=MONTH(A135),A135+1,""))</f>
        <v>44740</v>
      </c>
      <c r="D135" s="9"/>
      <c r="E135" s="9">
        <f>IF(C135="","",IF(MONTH(C135+1)=MONTH(C135),C135+1,""))</f>
        <v>44741</v>
      </c>
      <c r="F135" s="9"/>
      <c r="G135" s="9">
        <f>IF(E135="","",IF(MONTH(E135+1)=MONTH(E135),E135+1,""))</f>
        <v>44742</v>
      </c>
      <c r="H135" s="9"/>
      <c r="I135" s="9" t="str">
        <f>IF(G135="","",IF(MONTH(G135+1)=MONTH(G135),G135+1,""))</f>
        <v/>
      </c>
      <c r="J135" s="9"/>
      <c r="K135" s="10" t="str">
        <f>IF(I135="","",IF(MONTH(I135+1)=MONTH(I135),I135+1,""))</f>
        <v/>
      </c>
      <c r="L135" s="9"/>
      <c r="M135" s="11" t="str">
        <f>IF(K135="","",IF(MONTH(K135+1)=MONTH(K135),K135+1,""))</f>
        <v/>
      </c>
      <c r="O135" s="14">
        <f>IF( MAX(A135:N135) = 0, "", _xlfn.ISOWEEKNUM(MAX(A135:N135)))</f>
        <v>26</v>
      </c>
    </row>
    <row r="136" spans="1:15" ht="15" customHeight="1" x14ac:dyDescent="0.4">
      <c r="C136" s="9"/>
      <c r="D136" s="9"/>
      <c r="E136" s="9"/>
      <c r="F136" s="9"/>
      <c r="G136" s="9"/>
      <c r="H136" s="9"/>
      <c r="I136" s="9"/>
      <c r="J136" s="9"/>
      <c r="K136" s="10"/>
      <c r="L136" s="9"/>
      <c r="M136" s="11"/>
    </row>
    <row r="137" spans="1:15" ht="15" customHeight="1" x14ac:dyDescent="0.4">
      <c r="A137" s="12"/>
      <c r="B137" s="12"/>
      <c r="C137" s="9"/>
      <c r="D137" s="9"/>
      <c r="E137" s="9"/>
      <c r="F137" s="9"/>
      <c r="G137" s="9"/>
      <c r="H137" s="9"/>
      <c r="I137" s="9"/>
      <c r="J137" s="9"/>
      <c r="K137" s="10"/>
      <c r="L137" s="9"/>
      <c r="M137" s="11"/>
    </row>
    <row r="138" spans="1:15" ht="30" customHeight="1" x14ac:dyDescent="0.4">
      <c r="A138" s="12" t="str">
        <f>IF(M135="","",IF(MONTH(M135+1)=MONTH(M135),M135+1,""))</f>
        <v/>
      </c>
      <c r="B138" s="12"/>
      <c r="C138" s="9" t="str">
        <f>IF(A138="","",IF(MONTH(A138+1)=MONTH(A138),A138+1,""))</f>
        <v/>
      </c>
      <c r="D138" s="9"/>
      <c r="E138" s="9" t="str">
        <f>IF(C138="","",IF(MONTH(C138+1)=MONTH(C138),C138+1,""))</f>
        <v/>
      </c>
      <c r="F138" s="9"/>
      <c r="G138" s="9" t="str">
        <f>IF(E138="","",IF(MONTH(E138+1)=MONTH(E138),E138+1,""))</f>
        <v/>
      </c>
      <c r="H138" s="9"/>
      <c r="I138" s="9" t="str">
        <f>IF(G138="","",IF(MONTH(G138+1)=MONTH(G138),G138+1,""))</f>
        <v/>
      </c>
      <c r="J138" s="9"/>
      <c r="K138" s="10" t="str">
        <f>IF(I138="","",IF(MONTH(I138+1)=MONTH(I138),I138+1,""))</f>
        <v/>
      </c>
      <c r="L138" s="9"/>
      <c r="M138" s="11" t="str">
        <f>IF(K138="","",IF(MONTH(K138+1)=MONTH(K138),K138+1,""))</f>
        <v/>
      </c>
      <c r="O138" s="14" t="str">
        <f>IF( MAX(A138:N138) = 0, "", _xlfn.ISOWEEKNUM(MAX(A138:N138)))</f>
        <v/>
      </c>
    </row>
    <row r="142" spans="1:15" ht="390.75" customHeight="1" x14ac:dyDescent="0.25"/>
    <row r="144" spans="1:15" ht="33" x14ac:dyDescent="0.45">
      <c r="D144" s="41"/>
      <c r="E144" s="43">
        <f>DATE(I144,7,1)</f>
        <v>44743</v>
      </c>
      <c r="F144" s="43"/>
      <c r="G144" s="43"/>
      <c r="H144" s="43"/>
      <c r="I144" s="13">
        <f>I3</f>
        <v>2022</v>
      </c>
    </row>
    <row r="145" spans="1:15" ht="20.25" x14ac:dyDescent="0.3">
      <c r="A145" s="1" t="s">
        <v>0</v>
      </c>
      <c r="B145" s="1"/>
      <c r="C145" s="1" t="s">
        <v>1</v>
      </c>
      <c r="D145" s="2"/>
      <c r="E145" s="1" t="s">
        <v>2</v>
      </c>
      <c r="F145" s="2"/>
      <c r="G145" s="1" t="s">
        <v>3</v>
      </c>
      <c r="H145" s="2"/>
      <c r="I145" s="1" t="s">
        <v>4</v>
      </c>
      <c r="J145" s="2"/>
      <c r="K145" s="3" t="s">
        <v>5</v>
      </c>
      <c r="L145" s="2"/>
      <c r="M145" s="4" t="s">
        <v>6</v>
      </c>
    </row>
    <row r="147" spans="1:15" ht="30" x14ac:dyDescent="0.4">
      <c r="A147" s="9" t="str">
        <f>IF(WEEKDAY(E144,2)=1,E144,"")</f>
        <v/>
      </c>
      <c r="C147" s="9" t="str">
        <f>IF(WEEKDAY(E144,2)=2,E144,IF(A147&lt;&gt;"",A147+1,""))</f>
        <v/>
      </c>
      <c r="D147" s="5"/>
      <c r="E147" s="5" t="str">
        <f>IF(WEEKDAY(E144,2)=3,E144,IF(C147&lt;&gt;"",C147+1,""))</f>
        <v/>
      </c>
      <c r="F147" s="5"/>
      <c r="G147" s="5" t="str">
        <f>IF(WEEKDAY(E144,2)=4,E144,IF(E147&lt;&gt;"",E147+1,""))</f>
        <v/>
      </c>
      <c r="H147" s="5"/>
      <c r="I147" s="5">
        <f>IF(WEEKDAY(E144,2)=5,E144,IF(G147&lt;&gt;"",G147+1,""))</f>
        <v>44743</v>
      </c>
      <c r="J147" s="5"/>
      <c r="K147" s="6">
        <f>IF(WEEKDAY(E144,2)=6,E144,IF(I147&lt;&gt;"",I147+1,""))</f>
        <v>44744</v>
      </c>
      <c r="L147" s="5"/>
      <c r="M147" s="7">
        <f>IF(WEEKDAY(E144,2)=7,E144,IF(K147&lt;&gt;"",K147+1,""))</f>
        <v>44745</v>
      </c>
      <c r="O147" s="14">
        <f>IF( MAX(A147:N147) = 0, "", _xlfn.ISOWEEKNUM(MAX(A147:N147)))</f>
        <v>26</v>
      </c>
    </row>
    <row r="148" spans="1:15" ht="15" customHeight="1" x14ac:dyDescent="0.25">
      <c r="A148" s="8"/>
      <c r="B148" s="8"/>
      <c r="C148" s="5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5" ht="30" x14ac:dyDescent="0.4">
      <c r="A150" s="9">
        <f>+M147+1</f>
        <v>44746</v>
      </c>
      <c r="B150" s="9"/>
      <c r="C150" s="9">
        <f>+A150+1</f>
        <v>44747</v>
      </c>
      <c r="D150" s="5"/>
      <c r="E150" s="9">
        <f>+C150+1</f>
        <v>44748</v>
      </c>
      <c r="F150" s="9"/>
      <c r="G150" s="9">
        <f>+E150+1</f>
        <v>44749</v>
      </c>
      <c r="H150" s="9"/>
      <c r="I150" s="9">
        <f>+G150+1</f>
        <v>44750</v>
      </c>
      <c r="J150" s="9"/>
      <c r="K150" s="10">
        <f>+I150+1</f>
        <v>44751</v>
      </c>
      <c r="L150" s="9"/>
      <c r="M150" s="11">
        <f>+K150+1</f>
        <v>44752</v>
      </c>
      <c r="O150" s="14">
        <f>IF( MAX(A150:N150) = 0, "", _xlfn.ISOWEEKNUM(MAX(A150:N150)))</f>
        <v>27</v>
      </c>
    </row>
    <row r="151" spans="1: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5" x14ac:dyDescent="0.25">
      <c r="A152" s="8"/>
      <c r="B152" s="8"/>
      <c r="C152" s="8"/>
      <c r="D152" s="8"/>
      <c r="F152" s="8"/>
      <c r="G152" s="8"/>
      <c r="H152" s="8"/>
      <c r="I152" s="8"/>
      <c r="J152" s="8"/>
      <c r="K152" s="8"/>
      <c r="L152" s="8"/>
      <c r="M152" s="8"/>
    </row>
    <row r="153" spans="1:15" ht="30" x14ac:dyDescent="0.4">
      <c r="A153" s="9">
        <f>+M150+1</f>
        <v>44753</v>
      </c>
      <c r="B153" s="9"/>
      <c r="C153" s="9">
        <f>+A153+1</f>
        <v>44754</v>
      </c>
      <c r="D153" s="9"/>
      <c r="E153" s="9">
        <f>+C153+1</f>
        <v>44755</v>
      </c>
      <c r="F153" s="9"/>
      <c r="G153" s="9">
        <f>+E153+1</f>
        <v>44756</v>
      </c>
      <c r="H153" s="9"/>
      <c r="I153" s="9">
        <f>+G153+1</f>
        <v>44757</v>
      </c>
      <c r="J153" s="9"/>
      <c r="K153" s="10">
        <f>+I153+1</f>
        <v>44758</v>
      </c>
      <c r="L153" s="9"/>
      <c r="M153" s="11">
        <f>+K153+1</f>
        <v>44759</v>
      </c>
      <c r="O153" s="14">
        <f>IF( MAX(A153:N153) = 0, "", _xlfn.ISOWEEKNUM(MAX(A153:N153)))</f>
        <v>28</v>
      </c>
    </row>
    <row r="154" spans="1: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15" ht="30" x14ac:dyDescent="0.4">
      <c r="A156" s="12">
        <f>IF(M153="","",IF(MONTH(M153+1)=MONTH(M153),M153+1,""))</f>
        <v>44760</v>
      </c>
      <c r="B156" s="12"/>
      <c r="C156" s="9">
        <f>IF(A156="","",IF(MONTH(A156+1)=MONTH(A156),A156+1,""))</f>
        <v>44761</v>
      </c>
      <c r="D156" s="9"/>
      <c r="E156" s="9">
        <f>IF(C156="","",IF(MONTH(C156+1)=MONTH(C156),C156+1,""))</f>
        <v>44762</v>
      </c>
      <c r="F156" s="9"/>
      <c r="G156" s="9">
        <f>IF(E156="","",IF(MONTH(E156+1)=MONTH(E156),E156+1,""))</f>
        <v>44763</v>
      </c>
      <c r="H156" s="9"/>
      <c r="I156" s="9">
        <f>IF(G156="","",IF(MONTH(G156+1)=MONTH(G156),G156+1,""))</f>
        <v>44764</v>
      </c>
      <c r="J156" s="9"/>
      <c r="K156" s="10">
        <f>IF(I156="","",IF(MONTH(I156+1)=MONTH(I156),I156+1,""))</f>
        <v>44765</v>
      </c>
      <c r="L156" s="9"/>
      <c r="M156" s="11">
        <f>IF(K156="","",IF(MONTH(K156+1)=MONTH(K156),K156+1,""))</f>
        <v>44766</v>
      </c>
      <c r="O156" s="14">
        <f>IF( MAX(A156:N156) = 0, "", _xlfn.ISOWEEKNUM(MAX(A156:N156)))</f>
        <v>29</v>
      </c>
    </row>
    <row r="157" spans="1: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1: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5" ht="30" x14ac:dyDescent="0.4">
      <c r="A159" s="12">
        <f>IF(M156="","",IF(MONTH(M156+1)=MONTH(M156),M156+1,""))</f>
        <v>44767</v>
      </c>
      <c r="B159" s="12"/>
      <c r="C159" s="9">
        <f>IF(A159="","",IF(MONTH(A159+1)=MONTH(A159),A159+1,""))</f>
        <v>44768</v>
      </c>
      <c r="D159" s="9"/>
      <c r="E159" s="9">
        <f>IF(C159="","",IF(MONTH(C159+1)=MONTH(C159),C159+1,""))</f>
        <v>44769</v>
      </c>
      <c r="F159" s="9"/>
      <c r="G159" s="9">
        <f>IF(E159="","",IF(MONTH(E159+1)=MONTH(E159),E159+1,""))</f>
        <v>44770</v>
      </c>
      <c r="H159" s="9"/>
      <c r="I159" s="9">
        <f>IF(G159="","",IF(MONTH(G159+1)=MONTH(G159),G159+1,""))</f>
        <v>44771</v>
      </c>
      <c r="J159" s="9"/>
      <c r="K159" s="10">
        <f>IF(I159="","",IF(MONTH(I159+1)=MONTH(I159),I159+1,""))</f>
        <v>44772</v>
      </c>
      <c r="L159" s="9"/>
      <c r="M159" s="11">
        <f>IF(K159="","",IF(MONTH(K159+1)=MONTH(K159),K159+1,""))</f>
        <v>44773</v>
      </c>
      <c r="O159" s="14">
        <f>IF( MAX(A159:N159) = 0, "", _xlfn.ISOWEEKNUM(MAX(A159:N159)))</f>
        <v>30</v>
      </c>
    </row>
    <row r="160" spans="1:15" ht="15" customHeight="1" x14ac:dyDescent="0.4">
      <c r="C160" s="9"/>
      <c r="D160" s="9"/>
      <c r="E160" s="9"/>
      <c r="F160" s="9"/>
      <c r="G160" s="9"/>
      <c r="H160" s="9"/>
      <c r="I160" s="9"/>
      <c r="J160" s="9"/>
      <c r="K160" s="10"/>
      <c r="L160" s="9"/>
      <c r="M160" s="11"/>
    </row>
    <row r="161" spans="1:15" ht="15" customHeight="1" x14ac:dyDescent="0.4">
      <c r="C161" s="9"/>
      <c r="D161" s="9"/>
      <c r="E161" s="9"/>
      <c r="F161" s="9"/>
      <c r="G161" s="9"/>
      <c r="H161" s="9"/>
      <c r="I161" s="9"/>
      <c r="J161" s="9"/>
      <c r="K161" s="10"/>
      <c r="L161" s="9"/>
      <c r="M161" s="11"/>
    </row>
    <row r="162" spans="1:15" ht="30" x14ac:dyDescent="0.4">
      <c r="A162" s="12" t="str">
        <f>IF(M159="","",IF(MONTH(M159+1)=MONTH(M159),M159+1,""))</f>
        <v/>
      </c>
      <c r="B162" s="12"/>
      <c r="C162" s="9" t="str">
        <f>IF(A162="","",IF(MONTH(A162+1)=MONTH(A162),A162+1,""))</f>
        <v/>
      </c>
      <c r="D162" s="9"/>
      <c r="E162" s="9" t="str">
        <f>IF(C162="","",IF(MONTH(C162+1)=MONTH(C162),C162+1,""))</f>
        <v/>
      </c>
      <c r="F162" s="9"/>
      <c r="G162" s="9" t="str">
        <f>IF(E162="","",IF(MONTH(E162+1)=MONTH(E162),E162+1,""))</f>
        <v/>
      </c>
      <c r="H162" s="9"/>
      <c r="I162" s="9" t="str">
        <f>IF(G162="","",IF(MONTH(G162+1)=MONTH(G162),G162+1,""))</f>
        <v/>
      </c>
      <c r="J162" s="9"/>
      <c r="K162" s="10" t="str">
        <f>IF(I162="","",IF(MONTH(I162+1)=MONTH(I162),I162+1,""))</f>
        <v/>
      </c>
      <c r="L162" s="9"/>
      <c r="M162" s="11" t="str">
        <f>IF(K162="","",IF(MONTH(K162+1)=MONTH(K162),K162+1,""))</f>
        <v/>
      </c>
      <c r="O162" s="14" t="str">
        <f>IF( MAX(A162:N162) = 0, "", _xlfn.ISOWEEKNUM(MAX(A162:N162)))</f>
        <v/>
      </c>
    </row>
    <row r="166" spans="1:15" ht="390.75" customHeight="1" x14ac:dyDescent="0.25"/>
    <row r="168" spans="1:15" ht="33" x14ac:dyDescent="0.45">
      <c r="D168" s="41"/>
      <c r="E168" s="43">
        <f>DATE(I168,8,1)</f>
        <v>44774</v>
      </c>
      <c r="F168" s="43"/>
      <c r="G168" s="43"/>
      <c r="H168" s="43"/>
      <c r="I168" s="13">
        <f>I3</f>
        <v>2022</v>
      </c>
    </row>
    <row r="169" spans="1:15" ht="20.25" x14ac:dyDescent="0.3">
      <c r="A169" s="1" t="s">
        <v>0</v>
      </c>
      <c r="B169" s="1"/>
      <c r="C169" s="1" t="s">
        <v>1</v>
      </c>
      <c r="D169" s="2"/>
      <c r="E169" s="1" t="s">
        <v>2</v>
      </c>
      <c r="F169" s="2"/>
      <c r="G169" s="1" t="s">
        <v>3</v>
      </c>
      <c r="H169" s="2"/>
      <c r="I169" s="1" t="s">
        <v>4</v>
      </c>
      <c r="J169" s="2"/>
      <c r="K169" s="3" t="s">
        <v>5</v>
      </c>
      <c r="L169" s="2"/>
      <c r="M169" s="4" t="s">
        <v>6</v>
      </c>
    </row>
    <row r="171" spans="1:15" ht="31.5" x14ac:dyDescent="0.5">
      <c r="A171" s="40">
        <f>IF(WEEKDAY(E168,2)=1,E168,"")</f>
        <v>44774</v>
      </c>
      <c r="C171" s="5">
        <f>IF(WEEKDAY(E168,2)=2,E168,IF(A171&lt;&gt;"",A171+1,""))</f>
        <v>44775</v>
      </c>
      <c r="D171" s="5"/>
      <c r="E171" s="5">
        <f>IF(WEEKDAY(E168,2)=3,E168,IF(C171&lt;&gt;"",C171+1,""))</f>
        <v>44776</v>
      </c>
      <c r="F171" s="5"/>
      <c r="G171" s="5">
        <f>IF(WEEKDAY(E168,2)=4,E168,IF(E171&lt;&gt;"",E171+1,""))</f>
        <v>44777</v>
      </c>
      <c r="H171" s="5"/>
      <c r="I171" s="5">
        <f>IF(WEEKDAY(E168,2)=5,E168,IF(G171&lt;&gt;"",G171+1,""))</f>
        <v>44778</v>
      </c>
      <c r="J171" s="5"/>
      <c r="K171" s="6">
        <f>IF(WEEKDAY(E168,2)=6,E168,IF(I171&lt;&gt;"",I171+1,""))</f>
        <v>44779</v>
      </c>
      <c r="L171" s="5"/>
      <c r="M171" s="7">
        <f>IF(WEEKDAY(E168,2)=7,E168,IF(K171&lt;&gt;"",K171+1,""))</f>
        <v>44780</v>
      </c>
      <c r="O171" s="14">
        <f>IF( MAX(A171:N171) = 0, "", _xlfn.ISOWEEKNUM(MAX(A171:N171)))</f>
        <v>31</v>
      </c>
    </row>
    <row r="172" spans="1: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5" ht="30" x14ac:dyDescent="0.4">
      <c r="A174" s="9">
        <f>+M171+1</f>
        <v>44781</v>
      </c>
      <c r="B174" s="9"/>
      <c r="C174" s="9">
        <f>+A174+1</f>
        <v>44782</v>
      </c>
      <c r="D174" s="5"/>
      <c r="E174" s="9">
        <f>+C174+1</f>
        <v>44783</v>
      </c>
      <c r="F174" s="9"/>
      <c r="G174" s="9">
        <f>+E174+1</f>
        <v>44784</v>
      </c>
      <c r="H174" s="9"/>
      <c r="I174" s="9">
        <f>+G174+1</f>
        <v>44785</v>
      </c>
      <c r="J174" s="9"/>
      <c r="K174" s="10">
        <f>+I174+1</f>
        <v>44786</v>
      </c>
      <c r="L174" s="9"/>
      <c r="M174" s="11">
        <f>+K174+1</f>
        <v>44787</v>
      </c>
      <c r="O174" s="14">
        <f>IF( MAX(A174:N174) = 0, "", _xlfn.ISOWEEKNUM(MAX(A174:N174)))</f>
        <v>32</v>
      </c>
    </row>
    <row r="175" spans="1: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15" x14ac:dyDescent="0.25">
      <c r="A176" s="8"/>
      <c r="B176" s="8"/>
      <c r="C176" s="8"/>
      <c r="D176" s="8"/>
      <c r="F176" s="8"/>
      <c r="G176" s="8"/>
      <c r="H176" s="8"/>
      <c r="I176" s="8"/>
      <c r="J176" s="8"/>
      <c r="K176" s="8"/>
      <c r="L176" s="8"/>
      <c r="M176" s="8"/>
    </row>
    <row r="177" spans="1:15" ht="30" x14ac:dyDescent="0.4">
      <c r="A177" s="9">
        <f>+M174+1</f>
        <v>44788</v>
      </c>
      <c r="B177" s="9"/>
      <c r="C177" s="9">
        <f>+A177+1</f>
        <v>44789</v>
      </c>
      <c r="D177" s="9"/>
      <c r="E177" s="9">
        <f>+C177+1</f>
        <v>44790</v>
      </c>
      <c r="F177" s="9"/>
      <c r="G177" s="9">
        <f>+E177+1</f>
        <v>44791</v>
      </c>
      <c r="H177" s="9"/>
      <c r="I177" s="9">
        <f>+G177+1</f>
        <v>44792</v>
      </c>
      <c r="J177" s="9"/>
      <c r="K177" s="10">
        <f>+I177+1</f>
        <v>44793</v>
      </c>
      <c r="L177" s="9"/>
      <c r="M177" s="11">
        <f>+K177+1</f>
        <v>44794</v>
      </c>
      <c r="O177" s="14">
        <f>IF( MAX(A177:N177) = 0, "", _xlfn.ISOWEEKNUM(MAX(A177:N177)))</f>
        <v>33</v>
      </c>
    </row>
    <row r="178" spans="1: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5" ht="30" x14ac:dyDescent="0.4">
      <c r="A180" s="12">
        <f>IF(M177="","",IF(MONTH(M177+1)=MONTH(M177),M177+1,""))</f>
        <v>44795</v>
      </c>
      <c r="B180" s="12"/>
      <c r="C180" s="9">
        <f>IF(A180="","",IF(MONTH(A180+1)=MONTH(A180),A180+1,""))</f>
        <v>44796</v>
      </c>
      <c r="D180" s="9"/>
      <c r="E180" s="9">
        <f>IF(C180="","",IF(MONTH(C180+1)=MONTH(C180),C180+1,""))</f>
        <v>44797</v>
      </c>
      <c r="F180" s="9"/>
      <c r="G180" s="9">
        <f>IF(E180="","",IF(MONTH(E180+1)=MONTH(E180),E180+1,""))</f>
        <v>44798</v>
      </c>
      <c r="H180" s="9"/>
      <c r="I180" s="9">
        <f>IF(G180="","",IF(MONTH(G180+1)=MONTH(G180),G180+1,""))</f>
        <v>44799</v>
      </c>
      <c r="J180" s="9"/>
      <c r="K180" s="10">
        <f>IF(I180="","",IF(MONTH(I180+1)=MONTH(I180),I180+1,""))</f>
        <v>44800</v>
      </c>
      <c r="L180" s="9"/>
      <c r="M180" s="11">
        <f>IF(K180="","",IF(MONTH(K180+1)=MONTH(K180),K180+1,""))</f>
        <v>44801</v>
      </c>
      <c r="O180" s="14">
        <f>IF( MAX(A180:N180) = 0, "", _xlfn.ISOWEEKNUM(MAX(A180:N180)))</f>
        <v>34</v>
      </c>
    </row>
    <row r="181" spans="1: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5" ht="30" x14ac:dyDescent="0.4">
      <c r="A183" s="12">
        <f>IF(M180="","",IF(MONTH(M180+1)=MONTH(M180),M180+1,""))</f>
        <v>44802</v>
      </c>
      <c r="B183" s="12"/>
      <c r="C183" s="9">
        <f>IF(A183="","",IF(MONTH(A183+1)=MONTH(A183),A183+1,""))</f>
        <v>44803</v>
      </c>
      <c r="D183" s="9"/>
      <c r="E183" s="9">
        <f>IF(C183="","",IF(MONTH(C183+1)=MONTH(C183),C183+1,""))</f>
        <v>44804</v>
      </c>
      <c r="F183" s="9"/>
      <c r="G183" s="9" t="str">
        <f>IF(E183="","",IF(MONTH(E183+1)=MONTH(E183),E183+1,""))</f>
        <v/>
      </c>
      <c r="H183" s="9"/>
      <c r="I183" s="9" t="str">
        <f>IF(G183="","",IF(MONTH(G183+1)=MONTH(G183),G183+1,""))</f>
        <v/>
      </c>
      <c r="J183" s="9"/>
      <c r="K183" s="10" t="str">
        <f>IF(I183="","",IF(MONTH(I183+1)=MONTH(I183),I183+1,""))</f>
        <v/>
      </c>
      <c r="L183" s="9"/>
      <c r="M183" s="11" t="str">
        <f>IF(K183="","",IF(MONTH(K183+1)=MONTH(K183),K183+1,""))</f>
        <v/>
      </c>
      <c r="O183" s="14">
        <f>IF( MAX(A183:N183) = 0, "", _xlfn.ISOWEEKNUM(MAX(A183:N183)))</f>
        <v>35</v>
      </c>
    </row>
    <row r="184" spans="1:15" ht="15" customHeight="1" x14ac:dyDescent="0.4">
      <c r="C184" s="9"/>
      <c r="D184" s="9"/>
      <c r="E184" s="9"/>
      <c r="F184" s="9"/>
      <c r="G184" s="9"/>
      <c r="H184" s="9"/>
      <c r="I184" s="9"/>
      <c r="J184" s="9"/>
      <c r="K184" s="10"/>
      <c r="L184" s="9"/>
      <c r="M184" s="11"/>
    </row>
    <row r="185" spans="1:15" ht="15" customHeight="1" x14ac:dyDescent="0.4">
      <c r="C185" s="9"/>
      <c r="D185" s="9"/>
      <c r="E185" s="9"/>
      <c r="F185" s="9"/>
      <c r="G185" s="9"/>
      <c r="H185" s="9"/>
      <c r="I185" s="9"/>
      <c r="J185" s="9"/>
      <c r="K185" s="10"/>
      <c r="L185" s="9"/>
      <c r="M185" s="11"/>
    </row>
    <row r="186" spans="1:15" ht="30" x14ac:dyDescent="0.4">
      <c r="A186" s="12" t="str">
        <f>IF(M183="","",IF(MONTH(M183+1)=MONTH(M183),M183+1,""))</f>
        <v/>
      </c>
      <c r="B186" s="12"/>
      <c r="C186" s="9" t="str">
        <f>IF(A186="","",IF(MONTH(A186+1)=MONTH(A186),A186+1,""))</f>
        <v/>
      </c>
      <c r="D186" s="9"/>
      <c r="E186" s="9" t="str">
        <f>IF(C186="","",IF(MONTH(C186+1)=MONTH(C186),C186+1,""))</f>
        <v/>
      </c>
      <c r="F186" s="9"/>
      <c r="G186" s="9" t="str">
        <f>IF(E186="","",IF(MONTH(E186+1)=MONTH(E186),E186+1,""))</f>
        <v/>
      </c>
      <c r="H186" s="9"/>
      <c r="I186" s="9" t="str">
        <f>IF(G186="","",IF(MONTH(G186+1)=MONTH(G186),G186+1,""))</f>
        <v/>
      </c>
      <c r="J186" s="9"/>
      <c r="K186" s="10" t="str">
        <f>IF(I186="","",IF(MONTH(I186+1)=MONTH(I186),I186+1,""))</f>
        <v/>
      </c>
      <c r="L186" s="9"/>
      <c r="M186" s="11" t="str">
        <f>IF(K186="","",IF(MONTH(K186+1)=MONTH(K186),K186+1,""))</f>
        <v/>
      </c>
      <c r="O186" s="14" t="str">
        <f>IF( MAX(A186:N186) = 0, "", _xlfn.ISOWEEKNUM(MAX(A186:N186)))</f>
        <v/>
      </c>
    </row>
    <row r="187" spans="1:15" ht="15" customHeight="1" x14ac:dyDescent="0.4">
      <c r="A187" s="12"/>
      <c r="B187" s="12"/>
      <c r="C187" s="9"/>
      <c r="D187" s="9"/>
      <c r="E187" s="9"/>
      <c r="F187" s="9"/>
      <c r="G187" s="9"/>
      <c r="H187" s="9"/>
      <c r="I187" s="9"/>
      <c r="J187" s="9"/>
      <c r="K187" s="10"/>
      <c r="L187" s="9"/>
      <c r="M187" s="11"/>
    </row>
    <row r="189" spans="1:15" ht="390.75" customHeight="1" x14ac:dyDescent="0.25"/>
    <row r="191" spans="1:15" ht="33" x14ac:dyDescent="0.45">
      <c r="D191" s="41"/>
      <c r="E191" s="43">
        <f>DATE(I191,9,1)</f>
        <v>44805</v>
      </c>
      <c r="F191" s="43"/>
      <c r="G191" s="43"/>
      <c r="H191" s="43"/>
      <c r="I191" s="13">
        <f>I3</f>
        <v>2022</v>
      </c>
    </row>
    <row r="192" spans="1:15" ht="20.25" x14ac:dyDescent="0.3">
      <c r="A192" s="1" t="s">
        <v>0</v>
      </c>
      <c r="B192" s="1"/>
      <c r="C192" s="1" t="s">
        <v>1</v>
      </c>
      <c r="D192" s="2"/>
      <c r="E192" s="1" t="s">
        <v>2</v>
      </c>
      <c r="F192" s="2"/>
      <c r="G192" s="1" t="s">
        <v>3</v>
      </c>
      <c r="H192" s="2"/>
      <c r="I192" s="1" t="s">
        <v>4</v>
      </c>
      <c r="J192" s="2"/>
      <c r="K192" s="3" t="s">
        <v>5</v>
      </c>
      <c r="L192" s="2"/>
      <c r="M192" s="4" t="s">
        <v>6</v>
      </c>
    </row>
    <row r="194" spans="1:15" ht="31.5" x14ac:dyDescent="0.5">
      <c r="A194" t="str">
        <f>IF(WEEKDAY(E191,2)=1,E191,"")</f>
        <v/>
      </c>
      <c r="C194" s="40" t="str">
        <f>IF(WEEKDAY(E191,2)=2,E191,IF(A194&lt;&gt;"",A194+1,""))</f>
        <v/>
      </c>
      <c r="D194" s="5"/>
      <c r="E194" s="5" t="str">
        <f>IF(WEEKDAY(E191,2)=3,E191,IF(C194&lt;&gt;"",C194+1,""))</f>
        <v/>
      </c>
      <c r="F194" s="5"/>
      <c r="G194" s="5">
        <f>IF(WEEKDAY(E191,2)=4,E191,IF(E194&lt;&gt;"",E194+1,""))</f>
        <v>44805</v>
      </c>
      <c r="H194" s="5"/>
      <c r="I194" s="5">
        <f>IF(WEEKDAY(E191,2)=5,E191,IF(G194&lt;&gt;"",G194+1,""))</f>
        <v>44806</v>
      </c>
      <c r="J194" s="5"/>
      <c r="K194" s="6">
        <f>IF(WEEKDAY(E191,2)=6,E191,IF(I194&lt;&gt;"",I194+1,""))</f>
        <v>44807</v>
      </c>
      <c r="L194" s="5"/>
      <c r="M194" s="7">
        <f>IF(WEEKDAY(E191,2)=7,E191,IF(K194&lt;&gt;"",K194+1,""))</f>
        <v>44808</v>
      </c>
      <c r="O194" s="14">
        <f>IF( MAX(A194:N194) = 0, "", _xlfn.ISOWEEKNUM(MAX(A194:N194)))</f>
        <v>35</v>
      </c>
    </row>
    <row r="195" spans="1:15" ht="15" customHeight="1" x14ac:dyDescent="0.25">
      <c r="A195" s="8"/>
      <c r="C195" s="5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5" ht="30" x14ac:dyDescent="0.4">
      <c r="A197" s="9">
        <f>+M194+1</f>
        <v>44809</v>
      </c>
      <c r="B197" s="9"/>
      <c r="C197" s="9">
        <f>+A197+1</f>
        <v>44810</v>
      </c>
      <c r="D197" s="5"/>
      <c r="E197" s="9">
        <f>+C197+1</f>
        <v>44811</v>
      </c>
      <c r="F197" s="9"/>
      <c r="G197" s="9">
        <f>+E197+1</f>
        <v>44812</v>
      </c>
      <c r="H197" s="9"/>
      <c r="I197" s="9">
        <f>+G197+1</f>
        <v>44813</v>
      </c>
      <c r="J197" s="9"/>
      <c r="K197" s="10">
        <f>+I197+1</f>
        <v>44814</v>
      </c>
      <c r="L197" s="9"/>
      <c r="M197" s="11">
        <f>+K197+1</f>
        <v>44815</v>
      </c>
      <c r="O197" s="14">
        <f>IF( MAX(A197:N197) = 0, "", _xlfn.ISOWEEKNUM(MAX(A197:N197)))</f>
        <v>36</v>
      </c>
    </row>
    <row r="198" spans="1: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5" x14ac:dyDescent="0.25">
      <c r="A199" s="8"/>
      <c r="B199" s="8"/>
      <c r="C199" s="8"/>
      <c r="D199" s="8"/>
      <c r="F199" s="8"/>
      <c r="G199" s="8"/>
      <c r="H199" s="8"/>
      <c r="I199" s="8"/>
      <c r="J199" s="8"/>
      <c r="K199" s="8"/>
      <c r="L199" s="8"/>
      <c r="M199" s="8"/>
    </row>
    <row r="200" spans="1:15" ht="30" x14ac:dyDescent="0.4">
      <c r="A200" s="9">
        <f>+M197+1</f>
        <v>44816</v>
      </c>
      <c r="B200" s="9"/>
      <c r="C200" s="9">
        <f>+A200+1</f>
        <v>44817</v>
      </c>
      <c r="D200" s="9"/>
      <c r="E200" s="9">
        <f>+C200+1</f>
        <v>44818</v>
      </c>
      <c r="F200" s="9"/>
      <c r="G200" s="9">
        <f>+E200+1</f>
        <v>44819</v>
      </c>
      <c r="H200" s="9"/>
      <c r="I200" s="9">
        <f>+G200+1</f>
        <v>44820</v>
      </c>
      <c r="J200" s="9"/>
      <c r="K200" s="10">
        <f>+I200+1</f>
        <v>44821</v>
      </c>
      <c r="L200" s="9"/>
      <c r="M200" s="11">
        <f>+K200+1</f>
        <v>44822</v>
      </c>
      <c r="O200" s="14">
        <f>IF( MAX(A200:N200) = 0, "", _xlfn.ISOWEEKNUM(MAX(A200:N200)))</f>
        <v>37</v>
      </c>
    </row>
    <row r="201" spans="1: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5" ht="30" x14ac:dyDescent="0.4">
      <c r="A203" s="12">
        <f>IF(M200="","",IF(MONTH(M200+1)=MONTH(M200),M200+1,""))</f>
        <v>44823</v>
      </c>
      <c r="B203" s="12"/>
      <c r="C203" s="9">
        <f>IF(A203="","",IF(MONTH(A203+1)=MONTH(A203),A203+1,""))</f>
        <v>44824</v>
      </c>
      <c r="D203" s="9"/>
      <c r="E203" s="9">
        <f>IF(C203="","",IF(MONTH(C203+1)=MONTH(C203),C203+1,""))</f>
        <v>44825</v>
      </c>
      <c r="F203" s="9"/>
      <c r="G203" s="9">
        <f>IF(E203="","",IF(MONTH(E203+1)=MONTH(E203),E203+1,""))</f>
        <v>44826</v>
      </c>
      <c r="H203" s="9"/>
      <c r="I203" s="9">
        <f>IF(G203="","",IF(MONTH(G203+1)=MONTH(G203),G203+1,""))</f>
        <v>44827</v>
      </c>
      <c r="J203" s="9"/>
      <c r="K203" s="10">
        <f>IF(I203="","",IF(MONTH(I203+1)=MONTH(I203),I203+1,""))</f>
        <v>44828</v>
      </c>
      <c r="L203" s="9"/>
      <c r="M203" s="11">
        <f>IF(K203="","",IF(MONTH(K203+1)=MONTH(K203),K203+1,""))</f>
        <v>44829</v>
      </c>
      <c r="O203" s="14">
        <f>IF( MAX(A203:N203) = 0, "", _xlfn.ISOWEEKNUM(MAX(A203:N203)))</f>
        <v>38</v>
      </c>
    </row>
    <row r="204" spans="1: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5" ht="30" x14ac:dyDescent="0.4">
      <c r="A206" s="12">
        <f>IF(M203="","",IF(MONTH(M203+1)=MONTH(M203),M203+1,""))</f>
        <v>44830</v>
      </c>
      <c r="B206" s="12"/>
      <c r="C206" s="9">
        <f>IF(A206="","",IF(MONTH(A206+1)=MONTH(A206),A206+1,""))</f>
        <v>44831</v>
      </c>
      <c r="D206" s="9"/>
      <c r="E206" s="9">
        <f>IF(C206="","",IF(MONTH(C206+1)=MONTH(C206),C206+1,""))</f>
        <v>44832</v>
      </c>
      <c r="F206" s="9"/>
      <c r="G206" s="9">
        <f>IF(E206="","",IF(MONTH(E206+1)=MONTH(E206),E206+1,""))</f>
        <v>44833</v>
      </c>
      <c r="H206" s="9"/>
      <c r="I206" s="9">
        <f>IF(G206="","",IF(MONTH(G206+1)=MONTH(G206),G206+1,""))</f>
        <v>44834</v>
      </c>
      <c r="J206" s="9"/>
      <c r="K206" s="10" t="str">
        <f>IF(I206="","",IF(MONTH(I206+1)=MONTH(I206),I206+1,""))</f>
        <v/>
      </c>
      <c r="L206" s="9"/>
      <c r="M206" s="11" t="str">
        <f>IF(K206="","",IF(MONTH(K206+1)=MONTH(K206),K206+1,""))</f>
        <v/>
      </c>
      <c r="O206" s="14">
        <f>IF( MAX(A206:N206) = 0, "", _xlfn.ISOWEEKNUM(MAX(A206:N206)))</f>
        <v>39</v>
      </c>
    </row>
    <row r="207" spans="1:15" ht="15" customHeight="1" x14ac:dyDescent="0.4">
      <c r="C207" s="9"/>
      <c r="D207" s="9"/>
      <c r="E207" s="9"/>
      <c r="F207" s="9"/>
      <c r="G207" s="9"/>
      <c r="H207" s="9"/>
      <c r="I207" s="9"/>
      <c r="J207" s="9"/>
      <c r="K207" s="10"/>
      <c r="L207" s="9"/>
      <c r="M207" s="11"/>
    </row>
    <row r="208" spans="1:15" ht="15" customHeight="1" x14ac:dyDescent="0.4">
      <c r="C208" s="9"/>
      <c r="D208" s="9"/>
      <c r="E208" s="9"/>
      <c r="F208" s="9"/>
      <c r="G208" s="9"/>
      <c r="H208" s="9"/>
      <c r="I208" s="9"/>
      <c r="J208" s="9"/>
      <c r="K208" s="10"/>
      <c r="L208" s="9"/>
      <c r="M208" s="11"/>
    </row>
    <row r="209" spans="1:15" ht="30" x14ac:dyDescent="0.4">
      <c r="A209" s="12" t="str">
        <f>IF(M206="","",IF(MONTH(M206+1)=MONTH(M206),M206+1,""))</f>
        <v/>
      </c>
      <c r="B209" s="12"/>
      <c r="C209" s="9" t="str">
        <f>IF(A209="","",IF(MONTH(A209+1)=MONTH(A209),A209+1,""))</f>
        <v/>
      </c>
      <c r="D209" s="9"/>
      <c r="E209" s="9" t="str">
        <f>IF(C209="","",IF(MONTH(C209+1)=MONTH(C209),C209+1,""))</f>
        <v/>
      </c>
      <c r="F209" s="9"/>
      <c r="G209" s="9" t="str">
        <f>IF(E209="","",IF(MONTH(E209+1)=MONTH(E209),E209+1,""))</f>
        <v/>
      </c>
      <c r="H209" s="9"/>
      <c r="I209" s="9" t="str">
        <f>IF(G209="","",IF(MONTH(G209+1)=MONTH(G209),G209+1,""))</f>
        <v/>
      </c>
      <c r="J209" s="9"/>
      <c r="K209" s="10" t="str">
        <f>IF(I209="","",IF(MONTH(I209+1)=MONTH(I209),I209+1,""))</f>
        <v/>
      </c>
      <c r="L209" s="9"/>
      <c r="M209" s="11" t="str">
        <f>IF(K209="","",IF(MONTH(K209+1)=MONTH(K209),K209+1,""))</f>
        <v/>
      </c>
      <c r="O209" s="14" t="str">
        <f>IF( MAX(A209:N209) = 0, "", _xlfn.ISOWEEKNUM(MAX(A209:N209)))</f>
        <v/>
      </c>
    </row>
    <row r="210" spans="1:15" ht="15" customHeight="1" x14ac:dyDescent="0.4">
      <c r="A210" s="12"/>
      <c r="B210" s="12"/>
      <c r="C210" s="9"/>
      <c r="D210" s="9"/>
      <c r="E210" s="9"/>
      <c r="F210" s="9"/>
      <c r="G210" s="9"/>
      <c r="H210" s="9"/>
      <c r="I210" s="9"/>
      <c r="J210" s="9"/>
      <c r="K210" s="10"/>
      <c r="L210" s="9"/>
      <c r="M210" s="11"/>
    </row>
    <row r="213" spans="1:15" ht="390.75" customHeight="1" x14ac:dyDescent="0.25"/>
    <row r="215" spans="1:15" ht="33" x14ac:dyDescent="0.45">
      <c r="D215" s="41"/>
      <c r="E215" s="43">
        <f>DATE(I215,10,1)</f>
        <v>44835</v>
      </c>
      <c r="F215" s="43"/>
      <c r="G215" s="43"/>
      <c r="H215" s="43"/>
      <c r="I215" s="13">
        <f>I3</f>
        <v>2022</v>
      </c>
    </row>
    <row r="216" spans="1:15" ht="20.25" x14ac:dyDescent="0.3">
      <c r="A216" s="1" t="s">
        <v>0</v>
      </c>
      <c r="B216" s="1"/>
      <c r="C216" s="1" t="s">
        <v>1</v>
      </c>
      <c r="D216" s="2"/>
      <c r="E216" s="1" t="s">
        <v>2</v>
      </c>
      <c r="F216" s="2"/>
      <c r="G216" s="1" t="s">
        <v>3</v>
      </c>
      <c r="H216" s="2"/>
      <c r="I216" s="1" t="s">
        <v>4</v>
      </c>
      <c r="J216" s="2"/>
      <c r="K216" s="3" t="s">
        <v>5</v>
      </c>
      <c r="L216" s="2"/>
      <c r="M216" s="4" t="s">
        <v>6</v>
      </c>
    </row>
    <row r="218" spans="1:15" ht="30" x14ac:dyDescent="0.4">
      <c r="A218" s="9" t="str">
        <f>IF(WEEKDAY(E215,2)=1,E215,"")</f>
        <v/>
      </c>
      <c r="C218" s="5" t="str">
        <f>IF(WEEKDAY(E215,2)=2,E215,IF(A218&lt;&gt;"",A218+1,""))</f>
        <v/>
      </c>
      <c r="D218" s="5"/>
      <c r="E218" s="5" t="str">
        <f>IF(WEEKDAY(E215,2)=3,E215,IF(C218&lt;&gt;"",C218+1,""))</f>
        <v/>
      </c>
      <c r="F218" s="5"/>
      <c r="G218" s="5" t="str">
        <f>IF(WEEKDAY(E215,2)=4,E215,IF(E218&lt;&gt;"",E218+1,""))</f>
        <v/>
      </c>
      <c r="H218" s="5"/>
      <c r="I218" s="5" t="str">
        <f>IF(WEEKDAY(E215,2)=5,E215,IF(G218&lt;&gt;"",G218+1,""))</f>
        <v/>
      </c>
      <c r="J218" s="5"/>
      <c r="K218" s="6">
        <f>IF(WEEKDAY(E215,2)=6,E215,IF(I218&lt;&gt;"",I218+1,""))</f>
        <v>44835</v>
      </c>
      <c r="L218" s="5"/>
      <c r="M218" s="7">
        <f>IF(WEEKDAY(E215,2)=7,E215,IF(K218&lt;&gt;"",K218+1,""))</f>
        <v>44836</v>
      </c>
      <c r="O218" s="14">
        <f>IF( MAX(A218:N218) = 0, "", _xlfn.ISOWEEKNUM(MAX(A218:N218)))</f>
        <v>39</v>
      </c>
    </row>
    <row r="219" spans="1: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1: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5" ht="30" x14ac:dyDescent="0.4">
      <c r="A221" s="9">
        <f>+M218+1</f>
        <v>44837</v>
      </c>
      <c r="B221" s="9"/>
      <c r="C221" s="9">
        <f>+A221+1</f>
        <v>44838</v>
      </c>
      <c r="D221" s="5"/>
      <c r="E221" s="9">
        <f>+C221+1</f>
        <v>44839</v>
      </c>
      <c r="F221" s="9"/>
      <c r="G221" s="9">
        <f>+E221+1</f>
        <v>44840</v>
      </c>
      <c r="H221" s="9"/>
      <c r="I221" s="9">
        <f>+G221+1</f>
        <v>44841</v>
      </c>
      <c r="J221" s="9"/>
      <c r="K221" s="10">
        <f>+I221+1</f>
        <v>44842</v>
      </c>
      <c r="L221" s="9"/>
      <c r="M221" s="11">
        <f>+K221+1</f>
        <v>44843</v>
      </c>
      <c r="O221" s="14">
        <f>IF( MAX(A221:N221) = 0, "", _xlfn.ISOWEEKNUM(MAX(A221:N221)))</f>
        <v>40</v>
      </c>
    </row>
    <row r="222" spans="1: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5" x14ac:dyDescent="0.25">
      <c r="A223" s="8"/>
      <c r="B223" s="8"/>
      <c r="C223" s="8"/>
      <c r="D223" s="8"/>
      <c r="F223" s="8"/>
      <c r="G223" s="8"/>
      <c r="H223" s="8"/>
      <c r="I223" s="8"/>
      <c r="J223" s="8"/>
      <c r="K223" s="8"/>
      <c r="L223" s="8"/>
      <c r="M223" s="8"/>
    </row>
    <row r="224" spans="1:15" ht="30" x14ac:dyDescent="0.4">
      <c r="A224" s="9">
        <f>+M221+1</f>
        <v>44844</v>
      </c>
      <c r="B224" s="9"/>
      <c r="C224" s="9">
        <f>+A224+1</f>
        <v>44845</v>
      </c>
      <c r="D224" s="9"/>
      <c r="E224" s="9">
        <f>+C224+1</f>
        <v>44846</v>
      </c>
      <c r="F224" s="9"/>
      <c r="G224" s="9">
        <f>+E224+1</f>
        <v>44847</v>
      </c>
      <c r="H224" s="9"/>
      <c r="I224" s="9">
        <f>+G224+1</f>
        <v>44848</v>
      </c>
      <c r="J224" s="9"/>
      <c r="K224" s="10">
        <f>+I224+1</f>
        <v>44849</v>
      </c>
      <c r="L224" s="9"/>
      <c r="M224" s="11">
        <f>+K224+1</f>
        <v>44850</v>
      </c>
      <c r="O224" s="14">
        <f>IF( MAX(A224:N224) = 0, "", _xlfn.ISOWEEKNUM(MAX(A224:N224)))</f>
        <v>41</v>
      </c>
    </row>
    <row r="225" spans="1: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1: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1:15" ht="30" x14ac:dyDescent="0.4">
      <c r="A227" s="12">
        <f>IF(M224="","",IF(MONTH(M224+1)=MONTH(M224),M224+1,""))</f>
        <v>44851</v>
      </c>
      <c r="B227" s="12"/>
      <c r="C227" s="9">
        <f>IF(A227="","",IF(MONTH(A227+1)=MONTH(A227),A227+1,""))</f>
        <v>44852</v>
      </c>
      <c r="D227" s="9"/>
      <c r="E227" s="9">
        <f>IF(C227="","",IF(MONTH(C227+1)=MONTH(C227),C227+1,""))</f>
        <v>44853</v>
      </c>
      <c r="F227" s="9"/>
      <c r="G227" s="9">
        <f>IF(E227="","",IF(MONTH(E227+1)=MONTH(E227),E227+1,""))</f>
        <v>44854</v>
      </c>
      <c r="H227" s="9"/>
      <c r="I227" s="9">
        <f>IF(G227="","",IF(MONTH(G227+1)=MONTH(G227),G227+1,""))</f>
        <v>44855</v>
      </c>
      <c r="J227" s="9"/>
      <c r="K227" s="10">
        <f>IF(I227="","",IF(MONTH(I227+1)=MONTH(I227),I227+1,""))</f>
        <v>44856</v>
      </c>
      <c r="L227" s="9"/>
      <c r="M227" s="11">
        <f>IF(K227="","",IF(MONTH(K227+1)=MONTH(K227),K227+1,""))</f>
        <v>44857</v>
      </c>
      <c r="O227" s="14">
        <f>IF( MAX(A227:N227) = 0, "", _xlfn.ISOWEEKNUM(MAX(A227:N227)))</f>
        <v>42</v>
      </c>
    </row>
    <row r="228" spans="1: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1: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1:15" ht="30" x14ac:dyDescent="0.4">
      <c r="A230" s="12">
        <f>IF(M227="","",IF(MONTH(M227+1)=MONTH(M227),M227+1,""))</f>
        <v>44858</v>
      </c>
      <c r="B230" s="12"/>
      <c r="C230" s="9">
        <f>IF(A230="","",IF(MONTH(A230+1)=MONTH(A230),A230+1,""))</f>
        <v>44859</v>
      </c>
      <c r="D230" s="9"/>
      <c r="E230" s="9">
        <f>IF(C230="","",IF(MONTH(C230+1)=MONTH(C230),C230+1,""))</f>
        <v>44860</v>
      </c>
      <c r="F230" s="9"/>
      <c r="G230" s="9">
        <f>IF(E230="","",IF(MONTH(E230+1)=MONTH(E230),E230+1,""))</f>
        <v>44861</v>
      </c>
      <c r="H230" s="9"/>
      <c r="I230" s="9">
        <f>IF(G230="","",IF(MONTH(G230+1)=MONTH(G230),G230+1,""))</f>
        <v>44862</v>
      </c>
      <c r="J230" s="9"/>
      <c r="K230" s="10">
        <f>IF(I230="","",IF(MONTH(I230+1)=MONTH(I230),I230+1,""))</f>
        <v>44863</v>
      </c>
      <c r="L230" s="9"/>
      <c r="M230" s="11">
        <f>IF(K230="","",IF(MONTH(K230+1)=MONTH(K230),K230+1,""))</f>
        <v>44864</v>
      </c>
      <c r="O230" s="14">
        <f>IF( MAX(A230:N230) = 0, "", _xlfn.ISOWEEKNUM(MAX(A230:N230)))</f>
        <v>43</v>
      </c>
    </row>
    <row r="231" spans="1:15" ht="15" customHeight="1" x14ac:dyDescent="0.4">
      <c r="C231" s="9"/>
      <c r="D231" s="9"/>
      <c r="E231" s="9"/>
      <c r="F231" s="9"/>
      <c r="G231" s="9"/>
      <c r="H231" s="9"/>
      <c r="I231" s="9"/>
      <c r="J231" s="9"/>
      <c r="K231" s="10"/>
      <c r="L231" s="9"/>
      <c r="M231" s="11"/>
    </row>
    <row r="232" spans="1:15" ht="15" customHeight="1" x14ac:dyDescent="0.4">
      <c r="C232" s="9"/>
      <c r="D232" s="9"/>
      <c r="E232" s="9"/>
      <c r="F232" s="9"/>
      <c r="G232" s="9"/>
      <c r="H232" s="9"/>
      <c r="I232" s="9"/>
      <c r="J232" s="9"/>
      <c r="K232" s="10"/>
      <c r="L232" s="9"/>
      <c r="M232" s="11"/>
    </row>
    <row r="233" spans="1:15" ht="30" x14ac:dyDescent="0.4">
      <c r="A233" s="12">
        <f>IF(M230="","",IF(MONTH(M230+1)=MONTH(M230),M230+1,""))</f>
        <v>44865</v>
      </c>
      <c r="B233" s="12"/>
      <c r="C233" s="9" t="str">
        <f>IF(A233="","",IF(MONTH(A233+1)=MONTH(A233),A233+1,""))</f>
        <v/>
      </c>
      <c r="D233" s="9"/>
      <c r="E233" s="9" t="str">
        <f>IF(C233="","",IF(MONTH(C233+1)=MONTH(C233),C233+1,""))</f>
        <v/>
      </c>
      <c r="F233" s="9"/>
      <c r="G233" s="9" t="str">
        <f>IF(E233="","",IF(MONTH(E233+1)=MONTH(E233),E233+1,""))</f>
        <v/>
      </c>
      <c r="H233" s="9"/>
      <c r="I233" s="9" t="str">
        <f>IF(G233="","",IF(MONTH(G233+1)=MONTH(G233),G233+1,""))</f>
        <v/>
      </c>
      <c r="J233" s="9"/>
      <c r="K233" s="10" t="str">
        <f>IF(I233="","",IF(MONTH(I233+1)=MONTH(I233),I233+1,""))</f>
        <v/>
      </c>
      <c r="L233" s="9"/>
      <c r="M233" s="11" t="str">
        <f>IF(K233="","",IF(MONTH(K233+1)=MONTH(K233),K233+1,""))</f>
        <v/>
      </c>
      <c r="O233" s="14">
        <f>IF( MAX(A233:N233) = 0, "", _xlfn.ISOWEEKNUM(MAX(A233:N233)))</f>
        <v>44</v>
      </c>
    </row>
    <row r="234" spans="1:15" ht="15" customHeight="1" x14ac:dyDescent="0.4">
      <c r="A234" s="12"/>
      <c r="B234" s="12"/>
      <c r="C234" s="9"/>
      <c r="D234" s="9"/>
      <c r="E234" s="9"/>
      <c r="F234" s="9"/>
      <c r="G234" s="9"/>
      <c r="H234" s="9"/>
      <c r="I234" s="9"/>
      <c r="J234" s="9"/>
      <c r="K234" s="10"/>
      <c r="L234" s="9"/>
      <c r="M234" s="11"/>
    </row>
    <row r="236" spans="1:15" ht="390.75" customHeight="1" x14ac:dyDescent="0.25"/>
    <row r="238" spans="1:15" ht="33" x14ac:dyDescent="0.45">
      <c r="D238" s="41"/>
      <c r="E238" s="43">
        <f>DATE(I238,11,1)</f>
        <v>44866</v>
      </c>
      <c r="F238" s="43"/>
      <c r="G238" s="43"/>
      <c r="H238" s="43"/>
      <c r="I238" s="13">
        <f>I3</f>
        <v>2022</v>
      </c>
    </row>
    <row r="239" spans="1:15" ht="20.25" x14ac:dyDescent="0.3">
      <c r="A239" s="1" t="s">
        <v>0</v>
      </c>
      <c r="B239" s="1"/>
      <c r="C239" s="1" t="s">
        <v>1</v>
      </c>
      <c r="D239" s="2"/>
      <c r="E239" s="1" t="s">
        <v>2</v>
      </c>
      <c r="F239" s="2"/>
      <c r="G239" s="1" t="s">
        <v>3</v>
      </c>
      <c r="H239" s="2"/>
      <c r="I239" s="1" t="s">
        <v>4</v>
      </c>
      <c r="J239" s="2"/>
      <c r="K239" s="3" t="s">
        <v>5</v>
      </c>
      <c r="L239" s="2"/>
      <c r="M239" s="4" t="s">
        <v>6</v>
      </c>
    </row>
    <row r="241" spans="1:15" ht="30" x14ac:dyDescent="0.4">
      <c r="A241" s="9" t="str">
        <f>IF(WEEKDAY(E238,2)=1,E238,"")</f>
        <v/>
      </c>
      <c r="C241" s="5">
        <f>IF(WEEKDAY(E238,2)=2,E238,IF(A241&lt;&gt;"",A241+1,""))</f>
        <v>44866</v>
      </c>
      <c r="D241" s="5"/>
      <c r="E241" s="5">
        <f>IF(WEEKDAY(E238,2)=3,E238,IF(C241&lt;&gt;"",C241+1,""))</f>
        <v>44867</v>
      </c>
      <c r="F241" s="5"/>
      <c r="G241" s="5">
        <f>IF(WEEKDAY(E238,2)=4,E238,IF(E241&lt;&gt;"",E241+1,""))</f>
        <v>44868</v>
      </c>
      <c r="H241" s="5"/>
      <c r="I241" s="5">
        <f>IF(WEEKDAY(E238,2)=5,E238,IF(G241&lt;&gt;"",G241+1,""))</f>
        <v>44869</v>
      </c>
      <c r="J241" s="5"/>
      <c r="K241" s="6">
        <f>IF(WEEKDAY(E238,2)=6,E238,IF(I241&lt;&gt;"",I241+1,""))</f>
        <v>44870</v>
      </c>
      <c r="L241" s="5"/>
      <c r="M241" s="7">
        <f>IF(WEEKDAY(E238,2)=7,E238,IF(K241&lt;&gt;"",K241+1,""))</f>
        <v>44871</v>
      </c>
      <c r="O241" s="14">
        <f>IF( MAX(A241:N241) = 0, "", _xlfn.ISOWEEKNUM(MAX(A241:N241)))</f>
        <v>44</v>
      </c>
    </row>
    <row r="242" spans="1: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1: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5" ht="30" x14ac:dyDescent="0.4">
      <c r="A244" s="9">
        <f>+M241+1</f>
        <v>44872</v>
      </c>
      <c r="B244" s="9"/>
      <c r="C244" s="9">
        <f>+A244+1</f>
        <v>44873</v>
      </c>
      <c r="D244" s="5"/>
      <c r="E244" s="9">
        <f>+C244+1</f>
        <v>44874</v>
      </c>
      <c r="F244" s="9"/>
      <c r="G244" s="9">
        <f>+E244+1</f>
        <v>44875</v>
      </c>
      <c r="H244" s="9"/>
      <c r="I244" s="9">
        <f>+G244+1</f>
        <v>44876</v>
      </c>
      <c r="J244" s="9"/>
      <c r="K244" s="10">
        <f>+I244+1</f>
        <v>44877</v>
      </c>
      <c r="L244" s="9"/>
      <c r="M244" s="11">
        <f>+K244+1</f>
        <v>44878</v>
      </c>
      <c r="O244" s="14">
        <f>IF( MAX(A244:N244) = 0, "", _xlfn.ISOWEEKNUM(MAX(A244:N244)))</f>
        <v>45</v>
      </c>
    </row>
    <row r="245" spans="1: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1:15" x14ac:dyDescent="0.25">
      <c r="A246" s="8"/>
      <c r="B246" s="8"/>
      <c r="C246" s="8"/>
      <c r="D246" s="8"/>
      <c r="F246" s="8"/>
      <c r="G246" s="8"/>
      <c r="H246" s="8"/>
      <c r="I246" s="8"/>
      <c r="J246" s="8"/>
      <c r="K246" s="8"/>
      <c r="L246" s="8"/>
      <c r="M246" s="8"/>
    </row>
    <row r="247" spans="1:15" ht="30" x14ac:dyDescent="0.4">
      <c r="A247" s="9">
        <f>+M244+1</f>
        <v>44879</v>
      </c>
      <c r="B247" s="9"/>
      <c r="C247" s="9">
        <f>+A247+1</f>
        <v>44880</v>
      </c>
      <c r="D247" s="9"/>
      <c r="E247" s="9">
        <f>+C247+1</f>
        <v>44881</v>
      </c>
      <c r="F247" s="9"/>
      <c r="G247" s="9">
        <f>+E247+1</f>
        <v>44882</v>
      </c>
      <c r="H247" s="9"/>
      <c r="I247" s="9">
        <f>+G247+1</f>
        <v>44883</v>
      </c>
      <c r="J247" s="9"/>
      <c r="K247" s="10">
        <f>+I247+1</f>
        <v>44884</v>
      </c>
      <c r="L247" s="9"/>
      <c r="M247" s="11">
        <f>+K247+1</f>
        <v>44885</v>
      </c>
      <c r="O247" s="14">
        <f>IF( MAX(A247:N247) = 0, "", _xlfn.ISOWEEKNUM(MAX(A247:N247)))</f>
        <v>46</v>
      </c>
    </row>
    <row r="248" spans="1: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1: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1:15" ht="30" x14ac:dyDescent="0.4">
      <c r="A250" s="12">
        <f>IF(M247="","",IF(MONTH(M247+1)=MONTH(M247),M247+1,""))</f>
        <v>44886</v>
      </c>
      <c r="B250" s="12"/>
      <c r="C250" s="9">
        <f>IF(A250="","",IF(MONTH(A250+1)=MONTH(A250),A250+1,""))</f>
        <v>44887</v>
      </c>
      <c r="D250" s="9"/>
      <c r="E250" s="9">
        <f>IF(C250="","",IF(MONTH(C250+1)=MONTH(C250),C250+1,""))</f>
        <v>44888</v>
      </c>
      <c r="F250" s="9"/>
      <c r="G250" s="9">
        <f>IF(E250="","",IF(MONTH(E250+1)=MONTH(E250),E250+1,""))</f>
        <v>44889</v>
      </c>
      <c r="H250" s="9"/>
      <c r="I250" s="9">
        <f>IF(G250="","",IF(MONTH(G250+1)=MONTH(G250),G250+1,""))</f>
        <v>44890</v>
      </c>
      <c r="J250" s="9"/>
      <c r="K250" s="10">
        <f>IF(I250="","",IF(MONTH(I250+1)=MONTH(I250),I250+1,""))</f>
        <v>44891</v>
      </c>
      <c r="L250" s="9"/>
      <c r="M250" s="11">
        <f>IF(K250="","",IF(MONTH(K250+1)=MONTH(K250),K250+1,""))</f>
        <v>44892</v>
      </c>
      <c r="O250" s="14">
        <f>IF( MAX(A250:N250) = 0, "", _xlfn.ISOWEEKNUM(MAX(A250:N250)))</f>
        <v>47</v>
      </c>
    </row>
    <row r="251" spans="1: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1: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1:15" ht="30" x14ac:dyDescent="0.4">
      <c r="A253" s="12">
        <f>IF(M250="","",IF(MONTH(M250+1)=MONTH(M250),M250+1,""))</f>
        <v>44893</v>
      </c>
      <c r="B253" s="12"/>
      <c r="C253" s="9">
        <f>IF(A253="","",IF(MONTH(A253+1)=MONTH(A253),A253+1,""))</f>
        <v>44894</v>
      </c>
      <c r="D253" s="9"/>
      <c r="E253" s="9">
        <f>IF(C253="","",IF(MONTH(C253+1)=MONTH(C253),C253+1,""))</f>
        <v>44895</v>
      </c>
      <c r="F253" s="9"/>
      <c r="G253" s="9" t="str">
        <f>IF(E253="","",IF(MONTH(E253+1)=MONTH(E253),E253+1,""))</f>
        <v/>
      </c>
      <c r="H253" s="9"/>
      <c r="I253" s="9" t="str">
        <f>IF(G253="","",IF(MONTH(G253+1)=MONTH(G253),G253+1,""))</f>
        <v/>
      </c>
      <c r="J253" s="9"/>
      <c r="K253" s="10" t="str">
        <f>IF(I253="","",IF(MONTH(I253+1)=MONTH(I253),I253+1,""))</f>
        <v/>
      </c>
      <c r="L253" s="9"/>
      <c r="M253" s="11" t="str">
        <f>IF(K253="","",IF(MONTH(K253+1)=MONTH(K253),K253+1,""))</f>
        <v/>
      </c>
      <c r="O253" s="14">
        <f>IF( MAX(A253:N253) = 0, "", _xlfn.ISOWEEKNUM(MAX(A253:N253)))</f>
        <v>48</v>
      </c>
    </row>
    <row r="254" spans="1:15" ht="15" customHeight="1" x14ac:dyDescent="0.4">
      <c r="C254" s="9"/>
      <c r="D254" s="9"/>
      <c r="E254" s="9"/>
      <c r="F254" s="9"/>
      <c r="G254" s="9"/>
      <c r="H254" s="9"/>
      <c r="I254" s="9"/>
      <c r="J254" s="9"/>
      <c r="K254" s="10"/>
      <c r="L254" s="9"/>
      <c r="M254" s="11"/>
    </row>
    <row r="255" spans="1:15" ht="15" customHeight="1" x14ac:dyDescent="0.4">
      <c r="C255" s="9"/>
      <c r="D255" s="9"/>
      <c r="E255" s="9"/>
      <c r="F255" s="9"/>
      <c r="G255" s="9"/>
      <c r="H255" s="9"/>
      <c r="I255" s="9"/>
      <c r="J255" s="9"/>
      <c r="K255" s="10"/>
      <c r="L255" s="9"/>
      <c r="M255" s="11"/>
    </row>
    <row r="256" spans="1:15" ht="30" x14ac:dyDescent="0.4">
      <c r="A256" s="12" t="str">
        <f>IF(M253="","",IF(MONTH(M253+1)=MONTH(M253),M253+1,""))</f>
        <v/>
      </c>
      <c r="B256" s="12"/>
      <c r="C256" s="9" t="str">
        <f>IF(A256="","",IF(MONTH(A256+1)=MONTH(A256),A256+1,""))</f>
        <v/>
      </c>
      <c r="D256" s="9"/>
      <c r="E256" s="9" t="str">
        <f>IF(C256="","",IF(MONTH(C256+1)=MONTH(C256),C256+1,""))</f>
        <v/>
      </c>
      <c r="F256" s="9"/>
      <c r="G256" s="9" t="str">
        <f>IF(E256="","",IF(MONTH(E256+1)=MONTH(E256),E256+1,""))</f>
        <v/>
      </c>
      <c r="H256" s="9"/>
      <c r="I256" s="9" t="str">
        <f>IF(G256="","",IF(MONTH(G256+1)=MONTH(G256),G256+1,""))</f>
        <v/>
      </c>
      <c r="J256" s="9"/>
      <c r="K256" s="10" t="str">
        <f>IF(I256="","",IF(MONTH(I256+1)=MONTH(I256),I256+1,""))</f>
        <v/>
      </c>
      <c r="L256" s="9"/>
      <c r="M256" s="11" t="str">
        <f>IF(K256="","",IF(MONTH(K256+1)=MONTH(K256),K256+1,""))</f>
        <v/>
      </c>
      <c r="O256" s="14" t="str">
        <f>IF( MAX(A256:N256) = 0, "", _xlfn.ISOWEEKNUM(MAX(A256:N256)))</f>
        <v/>
      </c>
    </row>
    <row r="257" spans="1:15" ht="15" customHeight="1" x14ac:dyDescent="0.4">
      <c r="A257" s="12"/>
      <c r="B257" s="12"/>
      <c r="C257" s="9"/>
      <c r="D257" s="9"/>
      <c r="E257" s="9"/>
      <c r="F257" s="9"/>
      <c r="G257" s="9"/>
      <c r="H257" s="9"/>
      <c r="I257" s="9"/>
      <c r="J257" s="9"/>
      <c r="K257" s="10"/>
      <c r="L257" s="9"/>
      <c r="M257" s="11"/>
    </row>
    <row r="260" spans="1:15" ht="390.75" customHeight="1" x14ac:dyDescent="0.25"/>
    <row r="262" spans="1:15" ht="33" x14ac:dyDescent="0.45">
      <c r="D262" s="41"/>
      <c r="E262" s="43">
        <f>DATE(I262,12,1)</f>
        <v>44896</v>
      </c>
      <c r="F262" s="43"/>
      <c r="G262" s="43"/>
      <c r="H262" s="43"/>
      <c r="I262" s="13">
        <f>I3</f>
        <v>2022</v>
      </c>
    </row>
    <row r="263" spans="1:15" ht="20.25" x14ac:dyDescent="0.3">
      <c r="A263" s="1" t="s">
        <v>0</v>
      </c>
      <c r="B263" s="1"/>
      <c r="C263" s="1" t="s">
        <v>1</v>
      </c>
      <c r="D263" s="2"/>
      <c r="E263" s="1" t="s">
        <v>2</v>
      </c>
      <c r="F263" s="2"/>
      <c r="G263" s="1" t="s">
        <v>3</v>
      </c>
      <c r="H263" s="2"/>
      <c r="I263" s="1" t="s">
        <v>4</v>
      </c>
      <c r="J263" s="2"/>
      <c r="K263" s="3" t="s">
        <v>5</v>
      </c>
      <c r="L263" s="2"/>
      <c r="M263" s="4" t="s">
        <v>6</v>
      </c>
    </row>
    <row r="265" spans="1:15" ht="30" x14ac:dyDescent="0.4">
      <c r="A265" t="str">
        <f>IF(WEEKDAY(E262,2)=1,E262,"")</f>
        <v/>
      </c>
      <c r="C265" s="5" t="str">
        <f>IF(WEEKDAY(E262,2)=2,E262,IF(A265&lt;&gt;"",A265+1,""))</f>
        <v/>
      </c>
      <c r="D265" s="5"/>
      <c r="E265" s="5" t="str">
        <f>IF(WEEKDAY(E262,2)=3,E262,IF(C265&lt;&gt;"",C265+1,""))</f>
        <v/>
      </c>
      <c r="F265" s="5"/>
      <c r="G265" s="5">
        <f>IF(WEEKDAY(E262,2)=4,E262,IF(E265&lt;&gt;"",E265+1,""))</f>
        <v>44896</v>
      </c>
      <c r="H265" s="5"/>
      <c r="I265" s="5">
        <f>IF(WEEKDAY(E262,2)=5,E262,IF(G265&lt;&gt;"",G265+1,""))</f>
        <v>44897</v>
      </c>
      <c r="J265" s="5"/>
      <c r="K265" s="6">
        <f>IF(WEEKDAY(E262,2)=6,E262,IF(I265&lt;&gt;"",I265+1,""))</f>
        <v>44898</v>
      </c>
      <c r="L265" s="5"/>
      <c r="M265" s="7">
        <f>IF(WEEKDAY(E262,2)=7,E262,IF(K265&lt;&gt;"",K265+1,""))</f>
        <v>44899</v>
      </c>
      <c r="O265" s="14">
        <f>IF( MAX(A265:N265) = 0, "", _xlfn.ISOWEEKNUM(MAX(A265:N265)))</f>
        <v>48</v>
      </c>
    </row>
    <row r="266" spans="1: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1: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</row>
    <row r="268" spans="1:15" ht="30" x14ac:dyDescent="0.4">
      <c r="A268" s="9">
        <f>+M265+1</f>
        <v>44900</v>
      </c>
      <c r="B268" s="9"/>
      <c r="C268" s="9">
        <f>+A268+1</f>
        <v>44901</v>
      </c>
      <c r="D268" s="5"/>
      <c r="E268" s="9">
        <f>+C268+1</f>
        <v>44902</v>
      </c>
      <c r="F268" s="9"/>
      <c r="G268" s="9">
        <f>+E268+1</f>
        <v>44903</v>
      </c>
      <c r="H268" s="9"/>
      <c r="I268" s="9">
        <f>+G268+1</f>
        <v>44904</v>
      </c>
      <c r="J268" s="9"/>
      <c r="K268" s="10">
        <f>+I268+1</f>
        <v>44905</v>
      </c>
      <c r="L268" s="9"/>
      <c r="M268" s="11">
        <f>+K268+1</f>
        <v>44906</v>
      </c>
      <c r="O268" s="14">
        <f>IF( MAX(A268:N268) = 0, "", _xlfn.ISOWEEKNUM(MAX(A268:N268)))</f>
        <v>49</v>
      </c>
    </row>
    <row r="269" spans="1: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</row>
    <row r="270" spans="1:15" x14ac:dyDescent="0.25">
      <c r="A270" s="8"/>
      <c r="B270" s="8"/>
      <c r="C270" s="8"/>
      <c r="D270" s="8"/>
      <c r="F270" s="8"/>
      <c r="G270" s="8"/>
      <c r="H270" s="8"/>
      <c r="I270" s="8"/>
      <c r="J270" s="8"/>
      <c r="K270" s="8"/>
      <c r="L270" s="8"/>
      <c r="M270" s="8"/>
    </row>
    <row r="271" spans="1:15" ht="30" x14ac:dyDescent="0.4">
      <c r="A271" s="9">
        <f>+M268+1</f>
        <v>44907</v>
      </c>
      <c r="B271" s="9"/>
      <c r="C271" s="9">
        <f>+A271+1</f>
        <v>44908</v>
      </c>
      <c r="D271" s="9"/>
      <c r="E271" s="9">
        <f>+C271+1</f>
        <v>44909</v>
      </c>
      <c r="F271" s="9"/>
      <c r="G271" s="9">
        <f>+E271+1</f>
        <v>44910</v>
      </c>
      <c r="H271" s="9"/>
      <c r="I271" s="9">
        <f>+G271+1</f>
        <v>44911</v>
      </c>
      <c r="J271" s="9"/>
      <c r="K271" s="10">
        <f>+I271+1</f>
        <v>44912</v>
      </c>
      <c r="L271" s="9"/>
      <c r="M271" s="11">
        <f>+K271+1</f>
        <v>44913</v>
      </c>
      <c r="O271" s="14">
        <f>IF( MAX(A271:N271) = 0, "", _xlfn.ISOWEEKNUM(MAX(A271:N271)))</f>
        <v>50</v>
      </c>
    </row>
    <row r="272" spans="1: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</row>
    <row r="273" spans="1: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</row>
    <row r="274" spans="1:15" ht="30" x14ac:dyDescent="0.4">
      <c r="A274" s="12">
        <f>IF(M271="","",IF(MONTH(M271+1)=MONTH(M271),M271+1,""))</f>
        <v>44914</v>
      </c>
      <c r="B274" s="12"/>
      <c r="C274" s="9">
        <f>IF(A274="","",IF(MONTH(A274+1)=MONTH(A274),A274+1,""))</f>
        <v>44915</v>
      </c>
      <c r="D274" s="9"/>
      <c r="E274" s="9">
        <f>IF(C274="","",IF(MONTH(C274+1)=MONTH(C274),C274+1,""))</f>
        <v>44916</v>
      </c>
      <c r="F274" s="9"/>
      <c r="G274" s="9">
        <f>IF(E274="","",IF(MONTH(E274+1)=MONTH(E274),E274+1,""))</f>
        <v>44917</v>
      </c>
      <c r="H274" s="9"/>
      <c r="I274" s="9">
        <f>IF(G274="","",IF(MONTH(G274+1)=MONTH(G274),G274+1,""))</f>
        <v>44918</v>
      </c>
      <c r="J274" s="9"/>
      <c r="K274" s="10">
        <f>IF(I274="","",IF(MONTH(I274+1)=MONTH(I274),I274+1,""))</f>
        <v>44919</v>
      </c>
      <c r="L274" s="9"/>
      <c r="M274" s="11">
        <f>IF(K274="","",IF(MONTH(K274+1)=MONTH(K274),K274+1,""))</f>
        <v>44920</v>
      </c>
      <c r="O274" s="14">
        <f>IF( MAX(A274:N274) = 0, "", _xlfn.ISOWEEKNUM(MAX(A274:N274)))</f>
        <v>51</v>
      </c>
    </row>
    <row r="275" spans="1: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1: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spans="1:15" ht="30" x14ac:dyDescent="0.4">
      <c r="A277" s="12">
        <f>IF(M274="","",IF(MONTH(M274+1)=MONTH(M274),M274+1,""))</f>
        <v>44921</v>
      </c>
      <c r="B277" s="12"/>
      <c r="C277" s="9">
        <f>IF(A277="","",IF(MONTH(A277+1)=MONTH(A277),A277+1,""))</f>
        <v>44922</v>
      </c>
      <c r="D277" s="9"/>
      <c r="E277" s="9">
        <f>IF(C277="","",IF(MONTH(C277+1)=MONTH(C277),C277+1,""))</f>
        <v>44923</v>
      </c>
      <c r="F277" s="9"/>
      <c r="G277" s="9">
        <f>IF(E277="","",IF(MONTH(E277+1)=MONTH(E277),E277+1,""))</f>
        <v>44924</v>
      </c>
      <c r="H277" s="9"/>
      <c r="I277" s="9">
        <f>IF(G277="","",IF(MONTH(G277+1)=MONTH(G277),G277+1,""))</f>
        <v>44925</v>
      </c>
      <c r="J277" s="9"/>
      <c r="K277" s="10">
        <f>IF(I277="","",IF(MONTH(I277+1)=MONTH(I277),I277+1,""))</f>
        <v>44926</v>
      </c>
      <c r="L277" s="9"/>
      <c r="M277" s="11" t="str">
        <f>IF(K277="","",IF(MONTH(K277+1)=MONTH(K277),K277+1,""))</f>
        <v/>
      </c>
      <c r="O277" s="14">
        <f>IF( MAX(A277:N277) = 0, "", _xlfn.ISOWEEKNUM(MAX(A277:N277)))</f>
        <v>52</v>
      </c>
    </row>
    <row r="278" spans="1:15" ht="15" customHeight="1" x14ac:dyDescent="0.4">
      <c r="C278" s="9"/>
      <c r="D278" s="9"/>
      <c r="E278" s="9"/>
      <c r="F278" s="9"/>
      <c r="G278" s="9"/>
      <c r="H278" s="9"/>
      <c r="I278" s="9"/>
      <c r="J278" s="9"/>
      <c r="K278" s="10"/>
      <c r="L278" s="9"/>
      <c r="M278" s="11"/>
    </row>
    <row r="279" spans="1:15" ht="15" customHeight="1" x14ac:dyDescent="0.4">
      <c r="C279" s="9"/>
      <c r="D279" s="9"/>
      <c r="E279" s="9"/>
      <c r="F279" s="9"/>
      <c r="G279" s="9"/>
      <c r="H279" s="9"/>
      <c r="I279" s="9"/>
      <c r="J279" s="9"/>
      <c r="K279" s="10"/>
      <c r="L279" s="9"/>
      <c r="M279" s="11"/>
      <c r="O279" s="14" t="str">
        <f>IF( MAX(A279:N279) = 0, "", _xlfn.ISOWEEKNUM(MAX(A279:N279)))</f>
        <v/>
      </c>
    </row>
    <row r="280" spans="1:15" ht="30" x14ac:dyDescent="0.4">
      <c r="A280" s="12" t="str">
        <f>IF(M277="","",IF(MONTH(M277+1)=MONTH(M277),M277+1,""))</f>
        <v/>
      </c>
      <c r="B280" s="12"/>
      <c r="C280" s="9" t="str">
        <f>IF(A280="","",IF(MONTH(A280+1)=MONTH(A280),A280+1,""))</f>
        <v/>
      </c>
      <c r="D280" s="9"/>
      <c r="E280" s="9" t="str">
        <f>IF(C280="","",IF(MONTH(C280+1)=MONTH(C280),C280+1,""))</f>
        <v/>
      </c>
      <c r="F280" s="9"/>
      <c r="G280" s="9" t="str">
        <f>IF(E280="","",IF(MONTH(E280+1)=MONTH(E280),E280+1,""))</f>
        <v/>
      </c>
      <c r="H280" s="9"/>
      <c r="I280" s="9" t="str">
        <f>IF(G280="","",IF(MONTH(G280+1)=MONTH(G280),G280+1,""))</f>
        <v/>
      </c>
      <c r="J280" s="9"/>
      <c r="K280" s="10" t="str">
        <f>IF(I280="","",IF(MONTH(I280+1)=MONTH(I280),I280+1,""))</f>
        <v/>
      </c>
      <c r="L280" s="9"/>
      <c r="M280" s="11" t="str">
        <f>IF(K280="","",IF(MONTH(K280+1)=MONTH(K280),K280+1,""))</f>
        <v/>
      </c>
      <c r="O280" t="str">
        <f>IF( MAX(A280:N280) = 0, "", _xlfn.ISOWEEKNUM(MAX(A280:N280)))</f>
        <v/>
      </c>
    </row>
    <row r="281" spans="1:15" ht="15" customHeight="1" x14ac:dyDescent="0.4">
      <c r="A281" s="12"/>
      <c r="B281" s="12"/>
      <c r="C281" s="9"/>
      <c r="D281" s="9"/>
      <c r="E281" s="9"/>
      <c r="F281" s="9"/>
      <c r="G281" s="9"/>
      <c r="H281" s="9"/>
      <c r="I281" s="9"/>
      <c r="J281" s="9"/>
      <c r="K281" s="10"/>
      <c r="L281" s="9"/>
      <c r="M281" s="11"/>
    </row>
  </sheetData>
  <mergeCells count="12">
    <mergeCell ref="E3:H3"/>
    <mergeCell ref="E27:H27"/>
    <mergeCell ref="E50:H50"/>
    <mergeCell ref="E73:H73"/>
    <mergeCell ref="E96:H96"/>
    <mergeCell ref="E215:H215"/>
    <mergeCell ref="E238:H238"/>
    <mergeCell ref="E262:H262"/>
    <mergeCell ref="E120:H120"/>
    <mergeCell ref="E144:H144"/>
    <mergeCell ref="E168:H168"/>
    <mergeCell ref="E191:H191"/>
  </mergeCells>
  <phoneticPr fontId="17" type="noConversion"/>
  <pageMargins left="0" right="0" top="0" bottom="0" header="0" footer="0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7ADE19B-BDF9-4A95-B151-3224B8782DFA}">
            <xm:f>COUNTIFS(Uitleg!$A$16:$A$42,A4,Uitleg!$D$16:$D$42,"Geel")&gt;0</xm:f>
            <x14:dxf>
              <fill>
                <patternFill>
                  <bgColor rgb="FFFFFF00"/>
                </patternFill>
              </fill>
            </x14:dxf>
          </x14:cfRule>
          <x14:cfRule type="expression" priority="2" id="{CBE3399A-159C-43DB-B456-2D19859E2F2E}">
            <xm:f>COUNTIFS(Uitleg!$A$16:$A$42,A4,Uitleg!$D$16:$D$42,"Licht Blauw")&gt;0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" id="{13B66FAA-AF5D-40E4-A5D6-91D78DD75392}">
            <xm:f>COUNTIFS(Uitleg!$A$16:$A$42,A4,Uitleg!$D$16:$D$42,"Licht Groen")&gt;0</xm:f>
            <x14:dxf>
              <fill>
                <patternFill>
                  <bgColor theme="9" tint="0.59996337778862885"/>
                </patternFill>
              </fill>
            </x14:dxf>
          </x14:cfRule>
          <xm:sqref>A4:M281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5547-D2AD-4B6C-A94C-C2F14F410274}">
  <sheetPr codeName="Blad2"/>
  <dimension ref="A1:D96"/>
  <sheetViews>
    <sheetView workbookViewId="0">
      <selection activeCell="G14" sqref="G14"/>
    </sheetView>
  </sheetViews>
  <sheetFormatPr defaultRowHeight="15" x14ac:dyDescent="0.25"/>
  <cols>
    <col min="1" max="1" width="15" bestFit="1" customWidth="1"/>
    <col min="2" max="2" width="26.42578125" bestFit="1" customWidth="1"/>
    <col min="3" max="3" width="15" bestFit="1" customWidth="1"/>
    <col min="4" max="4" width="11.42578125" bestFit="1" customWidth="1"/>
  </cols>
  <sheetData>
    <row r="1" spans="1:4" ht="16.5" x14ac:dyDescent="0.3">
      <c r="A1" s="17">
        <v>2022</v>
      </c>
      <c r="B1" s="18" t="str">
        <f>IF(OR(MOD(A1,400)=0,AND(MOD(A1,4)=0,MOD(A1,100)&lt;&gt;0)),"Schrikkeljaar","Geen schrikkeljaar")</f>
        <v>Geen schrikkeljaar</v>
      </c>
    </row>
    <row r="2" spans="1:4" ht="16.5" x14ac:dyDescent="0.3">
      <c r="A2" s="19" t="s">
        <v>8</v>
      </c>
      <c r="B2" s="20"/>
    </row>
    <row r="3" spans="1:4" ht="16.5" x14ac:dyDescent="0.3">
      <c r="A3" s="8"/>
      <c r="B3" s="20"/>
    </row>
    <row r="4" spans="1:4" ht="16.5" x14ac:dyDescent="0.3">
      <c r="A4" s="8" t="s">
        <v>9</v>
      </c>
      <c r="B4" s="20"/>
    </row>
    <row r="5" spans="1:4" ht="16.5" x14ac:dyDescent="0.3">
      <c r="A5" s="19" t="s">
        <v>10</v>
      </c>
      <c r="B5" s="20"/>
    </row>
    <row r="6" spans="1:4" ht="16.5" x14ac:dyDescent="0.3">
      <c r="A6" t="s">
        <v>56</v>
      </c>
      <c r="B6" s="20"/>
    </row>
    <row r="7" spans="1:4" ht="16.5" x14ac:dyDescent="0.3">
      <c r="B7" s="20"/>
    </row>
    <row r="8" spans="1:4" ht="16.5" x14ac:dyDescent="0.3">
      <c r="A8" t="s">
        <v>54</v>
      </c>
      <c r="B8" s="20"/>
    </row>
    <row r="9" spans="1:4" ht="16.5" x14ac:dyDescent="0.3">
      <c r="A9" t="s">
        <v>55</v>
      </c>
      <c r="B9" s="20"/>
    </row>
    <row r="10" spans="1:4" ht="16.5" x14ac:dyDescent="0.3">
      <c r="B10" s="20"/>
    </row>
    <row r="15" spans="1:4" x14ac:dyDescent="0.25">
      <c r="A15" s="21" t="s">
        <v>11</v>
      </c>
      <c r="B15" s="22" t="s">
        <v>12</v>
      </c>
      <c r="C15" s="22" t="s">
        <v>13</v>
      </c>
      <c r="D15" s="22" t="s">
        <v>14</v>
      </c>
    </row>
    <row r="16" spans="1:4" x14ac:dyDescent="0.25">
      <c r="A16" s="23">
        <f>DATE(Blad1!I3,1,1)</f>
        <v>44562</v>
      </c>
      <c r="B16" s="24" t="s">
        <v>15</v>
      </c>
      <c r="C16" s="24" t="s">
        <v>16</v>
      </c>
      <c r="D16" s="24" t="s">
        <v>17</v>
      </c>
    </row>
    <row r="17" spans="1:4" x14ac:dyDescent="0.25">
      <c r="A17" s="23">
        <f>DATE(Blad1!I3,1,6)</f>
        <v>44567</v>
      </c>
      <c r="B17" s="25" t="s">
        <v>18</v>
      </c>
      <c r="C17" s="24" t="s">
        <v>19</v>
      </c>
      <c r="D17" s="24" t="s">
        <v>20</v>
      </c>
    </row>
    <row r="18" spans="1:4" x14ac:dyDescent="0.25">
      <c r="A18" s="23">
        <f>DATE(Blad1!I3,2,14)</f>
        <v>44606</v>
      </c>
      <c r="B18" s="24" t="s">
        <v>21</v>
      </c>
      <c r="C18" s="24" t="s">
        <v>22</v>
      </c>
      <c r="D18" s="24" t="s">
        <v>23</v>
      </c>
    </row>
    <row r="19" spans="1:4" x14ac:dyDescent="0.25">
      <c r="A19" s="26">
        <f>A23-49</f>
        <v>44617</v>
      </c>
      <c r="B19" s="24" t="s">
        <v>24</v>
      </c>
      <c r="C19" s="24" t="s">
        <v>22</v>
      </c>
      <c r="D19" s="24" t="s">
        <v>23</v>
      </c>
    </row>
    <row r="20" spans="1:4" x14ac:dyDescent="0.25">
      <c r="A20" s="26">
        <f>A24-46</f>
        <v>44622</v>
      </c>
      <c r="B20" s="25" t="s">
        <v>25</v>
      </c>
      <c r="C20" s="24" t="s">
        <v>19</v>
      </c>
      <c r="D20" s="24" t="s">
        <v>20</v>
      </c>
    </row>
    <row r="21" spans="1:4" x14ac:dyDescent="0.25">
      <c r="A21" s="26">
        <f>A24-7</f>
        <v>44661</v>
      </c>
      <c r="B21" s="24" t="s">
        <v>26</v>
      </c>
      <c r="C21" s="24" t="s">
        <v>19</v>
      </c>
      <c r="D21" s="24" t="s">
        <v>20</v>
      </c>
    </row>
    <row r="22" spans="1:4" x14ac:dyDescent="0.25">
      <c r="A22" s="26">
        <f>A24-3</f>
        <v>44665</v>
      </c>
      <c r="B22" s="24" t="s">
        <v>27</v>
      </c>
      <c r="C22" s="24" t="s">
        <v>19</v>
      </c>
      <c r="D22" s="24" t="s">
        <v>20</v>
      </c>
    </row>
    <row r="23" spans="1:4" x14ac:dyDescent="0.25">
      <c r="A23" s="26">
        <f>A24-2</f>
        <v>44666</v>
      </c>
      <c r="B23" s="24" t="s">
        <v>28</v>
      </c>
      <c r="C23" s="24" t="s">
        <v>19</v>
      </c>
      <c r="D23" s="24" t="s">
        <v>20</v>
      </c>
    </row>
    <row r="24" spans="1:4" x14ac:dyDescent="0.25">
      <c r="A24" s="26">
        <f>DOLLAR(("4/" &amp;Blad1!I3)/7+MOD(19*MOD(Blad1!I3,19)-7,30)*14%,)*7-6</f>
        <v>44668</v>
      </c>
      <c r="B24" s="24" t="s">
        <v>29</v>
      </c>
      <c r="C24" s="24" t="s">
        <v>19</v>
      </c>
      <c r="D24" s="24" t="s">
        <v>20</v>
      </c>
    </row>
    <row r="25" spans="1:4" x14ac:dyDescent="0.25">
      <c r="A25" s="26">
        <f>A24+1</f>
        <v>44669</v>
      </c>
      <c r="B25" s="24" t="s">
        <v>30</v>
      </c>
      <c r="C25" s="24" t="s">
        <v>16</v>
      </c>
      <c r="D25" s="24" t="s">
        <v>17</v>
      </c>
    </row>
    <row r="26" spans="1:4" x14ac:dyDescent="0.25">
      <c r="A26" s="23">
        <f>DATE(Blad1!I3,5,1)</f>
        <v>44682</v>
      </c>
      <c r="B26" s="24" t="s">
        <v>31</v>
      </c>
      <c r="C26" s="24" t="s">
        <v>16</v>
      </c>
      <c r="D26" s="24" t="s">
        <v>17</v>
      </c>
    </row>
    <row r="27" spans="1:4" x14ac:dyDescent="0.25">
      <c r="A27" s="26">
        <f>DATE(Blad1!I3,5,1)+1-WEEKDAY(DATE(Blad1!I3,5,1))+(2-(1&gt;=WEEKDAY(DATE(Blad1!I3,5,1))))*7</f>
        <v>44689</v>
      </c>
      <c r="B27" s="24" t="s">
        <v>32</v>
      </c>
      <c r="C27" s="24" t="s">
        <v>22</v>
      </c>
      <c r="D27" s="24" t="s">
        <v>23</v>
      </c>
    </row>
    <row r="28" spans="1:4" x14ac:dyDescent="0.25">
      <c r="A28" s="26">
        <f>A25+39</f>
        <v>44708</v>
      </c>
      <c r="B28" s="24" t="s">
        <v>33</v>
      </c>
      <c r="C28" s="24" t="s">
        <v>16</v>
      </c>
      <c r="D28" s="24" t="s">
        <v>17</v>
      </c>
    </row>
    <row r="29" spans="1:4" x14ac:dyDescent="0.25">
      <c r="A29" s="26">
        <f>A25+49</f>
        <v>44718</v>
      </c>
      <c r="B29" s="24" t="s">
        <v>34</v>
      </c>
      <c r="C29" s="24" t="s">
        <v>19</v>
      </c>
      <c r="D29" s="24" t="s">
        <v>20</v>
      </c>
    </row>
    <row r="30" spans="1:4" x14ac:dyDescent="0.25">
      <c r="A30" s="26">
        <f>A29+1</f>
        <v>44719</v>
      </c>
      <c r="B30" s="24" t="s">
        <v>35</v>
      </c>
      <c r="C30" s="24" t="s">
        <v>16</v>
      </c>
      <c r="D30" s="24" t="s">
        <v>17</v>
      </c>
    </row>
    <row r="31" spans="1:4" x14ac:dyDescent="0.25">
      <c r="A31" s="26">
        <f>DATE(Blad1!I3,6,1)+1-WEEKDAY(DATE(Blad1!I3,6,1))+(2-(1&gt;=WEEKDAY(DATE(Blad1!I3,6,1))))*7</f>
        <v>44724</v>
      </c>
      <c r="B31" s="24" t="s">
        <v>36</v>
      </c>
      <c r="C31" s="24" t="s">
        <v>22</v>
      </c>
      <c r="D31" s="24" t="s">
        <v>23</v>
      </c>
    </row>
    <row r="32" spans="1:4" x14ac:dyDescent="0.25">
      <c r="A32" s="23">
        <f>DATE(Blad1!I3,7,21)</f>
        <v>44763</v>
      </c>
      <c r="B32" s="24" t="s">
        <v>37</v>
      </c>
      <c r="C32" s="24" t="s">
        <v>16</v>
      </c>
      <c r="D32" s="24" t="s">
        <v>17</v>
      </c>
    </row>
    <row r="33" spans="1:4" x14ac:dyDescent="0.25">
      <c r="A33" s="23">
        <f>DATE(Blad1!I3,8,15)</f>
        <v>44788</v>
      </c>
      <c r="B33" s="24" t="s">
        <v>38</v>
      </c>
      <c r="C33" s="24" t="s">
        <v>16</v>
      </c>
      <c r="D33" s="24" t="s">
        <v>17</v>
      </c>
    </row>
    <row r="34" spans="1:4" x14ac:dyDescent="0.25">
      <c r="A34" s="23">
        <f>DATE(Blad1!I3,10,31)</f>
        <v>44865</v>
      </c>
      <c r="B34" s="24" t="s">
        <v>39</v>
      </c>
      <c r="C34" s="24" t="s">
        <v>22</v>
      </c>
      <c r="D34" s="24" t="s">
        <v>23</v>
      </c>
    </row>
    <row r="35" spans="1:4" x14ac:dyDescent="0.25">
      <c r="A35" s="23">
        <f>DATE(Blad1!I3,11,1)</f>
        <v>44866</v>
      </c>
      <c r="B35" s="24" t="s">
        <v>40</v>
      </c>
      <c r="C35" s="24" t="s">
        <v>16</v>
      </c>
      <c r="D35" s="24" t="s">
        <v>17</v>
      </c>
    </row>
    <row r="36" spans="1:4" x14ac:dyDescent="0.25">
      <c r="A36" s="23">
        <f>A35+1</f>
        <v>44867</v>
      </c>
      <c r="B36" s="24" t="s">
        <v>41</v>
      </c>
      <c r="C36" s="24" t="s">
        <v>19</v>
      </c>
      <c r="D36" s="24" t="s">
        <v>20</v>
      </c>
    </row>
    <row r="37" spans="1:4" x14ac:dyDescent="0.25">
      <c r="A37" s="23">
        <f>DATE(Blad1!I3,11,11)</f>
        <v>44876</v>
      </c>
      <c r="B37" s="24" t="s">
        <v>42</v>
      </c>
      <c r="C37" s="24" t="s">
        <v>43</v>
      </c>
      <c r="D37" s="24" t="s">
        <v>17</v>
      </c>
    </row>
    <row r="38" spans="1:4" x14ac:dyDescent="0.25">
      <c r="A38" s="23">
        <f>DATE(Blad1!I3,11,15)</f>
        <v>44880</v>
      </c>
      <c r="B38" s="24" t="s">
        <v>44</v>
      </c>
      <c r="C38" s="24" t="s">
        <v>22</v>
      </c>
      <c r="D38" s="24" t="s">
        <v>23</v>
      </c>
    </row>
    <row r="39" spans="1:4" x14ac:dyDescent="0.25">
      <c r="A39" s="27">
        <f>DATE(Blad1!$I$3,11,27)+1-WEEKDAY(DATE(Blad1!$I$3,11,27))+(1-(1&gt;=WEEKDAY(DATE(Blad1!$I$3,11,27))))*7</f>
        <v>44892</v>
      </c>
      <c r="B39" s="24" t="s">
        <v>45</v>
      </c>
      <c r="C39" s="24" t="s">
        <v>19</v>
      </c>
      <c r="D39" s="24" t="s">
        <v>20</v>
      </c>
    </row>
    <row r="40" spans="1:4" x14ac:dyDescent="0.25">
      <c r="A40" s="23">
        <f>DATE(Blad1!I3,12,6)</f>
        <v>44901</v>
      </c>
      <c r="B40" s="24" t="s">
        <v>46</v>
      </c>
      <c r="C40" s="24" t="s">
        <v>22</v>
      </c>
      <c r="D40" s="24" t="s">
        <v>23</v>
      </c>
    </row>
    <row r="41" spans="1:4" x14ac:dyDescent="0.25">
      <c r="A41" s="23">
        <f>DATE(Blad1!I3,12,25)</f>
        <v>44920</v>
      </c>
      <c r="B41" s="24" t="s">
        <v>47</v>
      </c>
      <c r="C41" s="24" t="s">
        <v>16</v>
      </c>
      <c r="D41" s="24" t="s">
        <v>17</v>
      </c>
    </row>
    <row r="42" spans="1:4" x14ac:dyDescent="0.25">
      <c r="A42" s="23">
        <f>A41+1</f>
        <v>44921</v>
      </c>
      <c r="B42" s="24" t="s">
        <v>48</v>
      </c>
      <c r="C42" s="24" t="s">
        <v>19</v>
      </c>
      <c r="D42" s="24" t="s">
        <v>20</v>
      </c>
    </row>
    <row r="43" spans="1:4" x14ac:dyDescent="0.25">
      <c r="A43" s="28"/>
      <c r="B43" s="25"/>
      <c r="C43" s="25"/>
      <c r="D43" s="25"/>
    </row>
    <row r="44" spans="1:4" x14ac:dyDescent="0.25">
      <c r="A44" s="29"/>
      <c r="B44" s="25"/>
      <c r="C44" s="25"/>
      <c r="D44" s="25"/>
    </row>
    <row r="45" spans="1:4" x14ac:dyDescent="0.25">
      <c r="A45" s="29"/>
      <c r="B45" s="25"/>
      <c r="C45" s="25"/>
      <c r="D45" s="25"/>
    </row>
    <row r="46" spans="1:4" x14ac:dyDescent="0.25">
      <c r="A46" s="29"/>
      <c r="B46" s="25"/>
      <c r="C46" s="25"/>
      <c r="D46" s="25"/>
    </row>
    <row r="47" spans="1:4" x14ac:dyDescent="0.25">
      <c r="A47" s="29"/>
      <c r="B47" s="25"/>
      <c r="C47" s="25"/>
      <c r="D47" s="25"/>
    </row>
    <row r="48" spans="1:4" x14ac:dyDescent="0.25">
      <c r="A48" s="29"/>
      <c r="B48" s="25"/>
      <c r="C48" s="25"/>
      <c r="D48" s="25"/>
    </row>
    <row r="49" spans="1:4" x14ac:dyDescent="0.25">
      <c r="A49" s="29"/>
      <c r="B49" s="25"/>
      <c r="C49" s="25"/>
      <c r="D49" s="25"/>
    </row>
    <row r="50" spans="1:4" x14ac:dyDescent="0.25">
      <c r="A50" s="29"/>
      <c r="B50" s="25"/>
      <c r="C50" s="25"/>
      <c r="D50" s="25"/>
    </row>
    <row r="51" spans="1:4" x14ac:dyDescent="0.25">
      <c r="A51" s="29"/>
      <c r="B51" s="25"/>
      <c r="C51" s="25"/>
      <c r="D51" s="25"/>
    </row>
    <row r="52" spans="1:4" x14ac:dyDescent="0.25">
      <c r="A52" s="29"/>
      <c r="B52" s="25"/>
      <c r="C52" s="25"/>
      <c r="D52" s="25"/>
    </row>
    <row r="53" spans="1:4" x14ac:dyDescent="0.25">
      <c r="A53" s="29"/>
      <c r="B53" s="25"/>
      <c r="C53" s="25"/>
      <c r="D53" s="25"/>
    </row>
    <row r="54" spans="1:4" x14ac:dyDescent="0.25">
      <c r="A54" s="29"/>
      <c r="B54" s="25"/>
      <c r="C54" s="25"/>
      <c r="D54" s="25"/>
    </row>
    <row r="55" spans="1:4" x14ac:dyDescent="0.25">
      <c r="A55" s="29"/>
      <c r="B55" s="25"/>
      <c r="C55" s="25"/>
      <c r="D55" s="25"/>
    </row>
    <row r="56" spans="1:4" x14ac:dyDescent="0.25">
      <c r="A56" s="29"/>
      <c r="B56" s="25"/>
      <c r="C56" s="25"/>
      <c r="D56" s="25"/>
    </row>
    <row r="57" spans="1:4" x14ac:dyDescent="0.25">
      <c r="A57" s="29"/>
      <c r="B57" s="25"/>
      <c r="C57" s="25"/>
      <c r="D57" s="25"/>
    </row>
    <row r="58" spans="1:4" x14ac:dyDescent="0.25">
      <c r="A58" s="29"/>
      <c r="B58" s="25"/>
      <c r="C58" s="25"/>
      <c r="D58" s="25"/>
    </row>
    <row r="59" spans="1:4" x14ac:dyDescent="0.25">
      <c r="A59" s="29"/>
      <c r="B59" s="25"/>
      <c r="C59" s="25"/>
      <c r="D59" s="25"/>
    </row>
    <row r="60" spans="1:4" x14ac:dyDescent="0.25">
      <c r="A60" s="29"/>
      <c r="B60" s="25"/>
      <c r="C60" s="25"/>
      <c r="D60" s="25"/>
    </row>
    <row r="61" spans="1:4" x14ac:dyDescent="0.25">
      <c r="A61" s="29"/>
      <c r="B61" s="25"/>
      <c r="C61" s="25"/>
      <c r="D61" s="25"/>
    </row>
    <row r="62" spans="1:4" x14ac:dyDescent="0.25">
      <c r="A62" s="29"/>
      <c r="B62" s="25"/>
      <c r="C62" s="25"/>
      <c r="D62" s="25"/>
    </row>
    <row r="63" spans="1:4" x14ac:dyDescent="0.25">
      <c r="A63" s="29"/>
      <c r="B63" s="25"/>
      <c r="C63" s="25"/>
      <c r="D63" s="25"/>
    </row>
    <row r="64" spans="1:4" x14ac:dyDescent="0.25">
      <c r="A64" s="29"/>
      <c r="B64" s="25"/>
      <c r="C64" s="25"/>
      <c r="D64" s="25"/>
    </row>
    <row r="65" spans="1:4" x14ac:dyDescent="0.25">
      <c r="A65" s="29"/>
      <c r="B65" s="25"/>
      <c r="C65" s="25"/>
      <c r="D65" s="25"/>
    </row>
    <row r="66" spans="1:4" x14ac:dyDescent="0.25">
      <c r="A66" s="29"/>
      <c r="B66" s="25"/>
      <c r="C66" s="25"/>
      <c r="D66" s="25"/>
    </row>
    <row r="67" spans="1:4" x14ac:dyDescent="0.25">
      <c r="A67" s="29"/>
      <c r="B67" s="25"/>
      <c r="C67" s="25"/>
      <c r="D67" s="25"/>
    </row>
    <row r="68" spans="1:4" x14ac:dyDescent="0.25">
      <c r="A68" s="29"/>
      <c r="B68" s="25"/>
      <c r="C68" s="25"/>
      <c r="D68" s="25"/>
    </row>
    <row r="69" spans="1:4" x14ac:dyDescent="0.25">
      <c r="A69" s="29"/>
      <c r="B69" s="25"/>
      <c r="C69" s="25"/>
      <c r="D69" s="25"/>
    </row>
    <row r="70" spans="1:4" x14ac:dyDescent="0.25">
      <c r="A70" s="29"/>
      <c r="B70" s="25"/>
      <c r="C70" s="25"/>
      <c r="D70" s="25"/>
    </row>
    <row r="71" spans="1:4" x14ac:dyDescent="0.25">
      <c r="A71" s="29"/>
      <c r="B71" s="25"/>
      <c r="C71" s="25"/>
      <c r="D71" s="25"/>
    </row>
    <row r="72" spans="1:4" x14ac:dyDescent="0.25">
      <c r="A72" s="29"/>
      <c r="B72" s="25"/>
      <c r="C72" s="25"/>
      <c r="D72" s="25"/>
    </row>
    <row r="73" spans="1:4" x14ac:dyDescent="0.25">
      <c r="A73" s="29"/>
      <c r="B73" s="25"/>
      <c r="C73" s="25"/>
      <c r="D73" s="25"/>
    </row>
    <row r="74" spans="1:4" x14ac:dyDescent="0.25">
      <c r="A74" s="29"/>
      <c r="B74" s="25"/>
      <c r="C74" s="25"/>
      <c r="D74" s="25"/>
    </row>
    <row r="75" spans="1:4" x14ac:dyDescent="0.25">
      <c r="A75" s="29"/>
      <c r="B75" s="25"/>
      <c r="C75" s="25"/>
      <c r="D75" s="25"/>
    </row>
    <row r="76" spans="1:4" x14ac:dyDescent="0.25">
      <c r="A76" s="29"/>
      <c r="B76" s="25"/>
      <c r="C76" s="25"/>
      <c r="D76" s="25"/>
    </row>
    <row r="77" spans="1:4" x14ac:dyDescent="0.25">
      <c r="A77" s="29"/>
      <c r="B77" s="25"/>
      <c r="C77" s="25"/>
      <c r="D77" s="25"/>
    </row>
    <row r="78" spans="1:4" x14ac:dyDescent="0.25">
      <c r="A78" s="29"/>
      <c r="B78" s="25"/>
      <c r="C78" s="25"/>
      <c r="D78" s="25"/>
    </row>
    <row r="79" spans="1:4" x14ac:dyDescent="0.25">
      <c r="A79" s="29"/>
      <c r="B79" s="25"/>
      <c r="C79" s="25"/>
      <c r="D79" s="25"/>
    </row>
    <row r="80" spans="1:4" x14ac:dyDescent="0.25">
      <c r="A80" s="29"/>
      <c r="B80" s="25"/>
      <c r="C80" s="25"/>
      <c r="D80" s="25"/>
    </row>
    <row r="81" spans="1:4" x14ac:dyDescent="0.25">
      <c r="A81" s="29"/>
      <c r="B81" s="25"/>
      <c r="C81" s="25"/>
      <c r="D81" s="25"/>
    </row>
    <row r="82" spans="1:4" x14ac:dyDescent="0.25">
      <c r="A82" s="29"/>
      <c r="B82" s="25"/>
      <c r="C82" s="25"/>
      <c r="D82" s="25"/>
    </row>
    <row r="83" spans="1:4" x14ac:dyDescent="0.25">
      <c r="A83" s="29"/>
      <c r="B83" s="25"/>
      <c r="C83" s="25"/>
      <c r="D83" s="25"/>
    </row>
    <row r="84" spans="1:4" x14ac:dyDescent="0.25">
      <c r="A84" s="29"/>
      <c r="B84" s="25"/>
      <c r="C84" s="25"/>
      <c r="D84" s="25"/>
    </row>
    <row r="85" spans="1:4" x14ac:dyDescent="0.25">
      <c r="A85" s="29"/>
      <c r="B85" s="25"/>
      <c r="C85" s="25"/>
      <c r="D85" s="25"/>
    </row>
    <row r="86" spans="1:4" x14ac:dyDescent="0.25">
      <c r="A86" s="29"/>
      <c r="B86" s="25"/>
      <c r="C86" s="25"/>
      <c r="D86" s="25"/>
    </row>
    <row r="87" spans="1:4" x14ac:dyDescent="0.25">
      <c r="A87" s="29"/>
      <c r="B87" s="25"/>
      <c r="C87" s="25"/>
      <c r="D87" s="25"/>
    </row>
    <row r="88" spans="1:4" x14ac:dyDescent="0.25">
      <c r="A88" s="29"/>
      <c r="B88" s="25"/>
      <c r="C88" s="25"/>
      <c r="D88" s="25"/>
    </row>
    <row r="89" spans="1:4" x14ac:dyDescent="0.25">
      <c r="A89" s="29"/>
      <c r="B89" s="25"/>
      <c r="C89" s="25"/>
      <c r="D89" s="25"/>
    </row>
    <row r="90" spans="1:4" x14ac:dyDescent="0.25">
      <c r="A90" s="29"/>
      <c r="B90" s="25"/>
      <c r="C90" s="25"/>
      <c r="D90" s="25"/>
    </row>
    <row r="91" spans="1:4" x14ac:dyDescent="0.25">
      <c r="A91" s="29"/>
      <c r="B91" s="25"/>
      <c r="C91" s="25"/>
      <c r="D91" s="25"/>
    </row>
    <row r="92" spans="1:4" x14ac:dyDescent="0.25">
      <c r="A92" s="29"/>
      <c r="B92" s="25"/>
      <c r="C92" s="25"/>
      <c r="D92" s="25"/>
    </row>
    <row r="93" spans="1:4" x14ac:dyDescent="0.25">
      <c r="A93" s="29"/>
      <c r="B93" s="25"/>
      <c r="C93" s="25"/>
      <c r="D93" s="25"/>
    </row>
    <row r="94" spans="1:4" x14ac:dyDescent="0.25">
      <c r="A94" s="29"/>
      <c r="B94" s="25"/>
      <c r="C94" s="25"/>
      <c r="D94" s="25"/>
    </row>
    <row r="95" spans="1:4" x14ac:dyDescent="0.25">
      <c r="A95" s="29"/>
      <c r="B95" s="25"/>
      <c r="C95" s="25"/>
      <c r="D95" s="25"/>
    </row>
    <row r="96" spans="1:4" x14ac:dyDescent="0.25">
      <c r="A96" s="29"/>
      <c r="B96" s="25"/>
      <c r="C96" s="25"/>
      <c r="D96" s="25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FF7D-5CF7-4E32-971A-71890F7DA47A}">
  <sheetPr codeName="Blad3"/>
  <dimension ref="A1:D29"/>
  <sheetViews>
    <sheetView workbookViewId="0">
      <selection activeCell="G23" sqref="G23"/>
    </sheetView>
  </sheetViews>
  <sheetFormatPr defaultRowHeight="15" x14ac:dyDescent="0.25"/>
  <cols>
    <col min="1" max="1" width="22" customWidth="1"/>
    <col min="2" max="2" width="38.140625" bestFit="1" customWidth="1"/>
    <col min="3" max="3" width="21.7109375" bestFit="1" customWidth="1"/>
    <col min="4" max="4" width="16.28515625" bestFit="1" customWidth="1"/>
  </cols>
  <sheetData>
    <row r="1" spans="1:4" ht="23.25" x14ac:dyDescent="0.35">
      <c r="A1" s="30" t="s">
        <v>49</v>
      </c>
    </row>
    <row r="2" spans="1:4" ht="20.25" x14ac:dyDescent="0.3">
      <c r="A2" s="31" t="s">
        <v>50</v>
      </c>
      <c r="B2" s="31" t="s">
        <v>51</v>
      </c>
      <c r="C2" s="31" t="s">
        <v>52</v>
      </c>
      <c r="D2" s="31" t="s">
        <v>53</v>
      </c>
    </row>
    <row r="3" spans="1:4" ht="20.25" x14ac:dyDescent="0.3">
      <c r="A3" s="32">
        <f>DATE(Blad1!I3,1,1)</f>
        <v>44562</v>
      </c>
      <c r="B3" s="33" t="s">
        <v>15</v>
      </c>
      <c r="C3" s="33" t="s">
        <v>16</v>
      </c>
      <c r="D3" s="33" t="s">
        <v>17</v>
      </c>
    </row>
    <row r="4" spans="1:4" ht="20.25" x14ac:dyDescent="0.3">
      <c r="A4" s="34">
        <f>DATE(Blad1!I3,1,6)</f>
        <v>44567</v>
      </c>
      <c r="B4" s="35" t="s">
        <v>18</v>
      </c>
      <c r="C4" s="36" t="s">
        <v>19</v>
      </c>
      <c r="D4" s="36" t="s">
        <v>20</v>
      </c>
    </row>
    <row r="5" spans="1:4" ht="20.25" x14ac:dyDescent="0.3">
      <c r="A5" s="37">
        <f>DATE(Blad1!I3,2,14)</f>
        <v>44606</v>
      </c>
      <c r="B5" s="33" t="s">
        <v>21</v>
      </c>
      <c r="C5" s="33" t="s">
        <v>22</v>
      </c>
      <c r="D5" s="33" t="s">
        <v>23</v>
      </c>
    </row>
    <row r="6" spans="1:4" ht="20.25" x14ac:dyDescent="0.3">
      <c r="A6" s="34">
        <f>A8-49</f>
        <v>44612</v>
      </c>
      <c r="B6" s="36" t="s">
        <v>24</v>
      </c>
      <c r="C6" s="36" t="s">
        <v>22</v>
      </c>
      <c r="D6" s="36" t="s">
        <v>23</v>
      </c>
    </row>
    <row r="7" spans="1:4" ht="20.25" x14ac:dyDescent="0.3">
      <c r="A7" s="32">
        <f>A11-46</f>
        <v>44622</v>
      </c>
      <c r="B7" s="38" t="s">
        <v>25</v>
      </c>
      <c r="C7" s="33" t="s">
        <v>19</v>
      </c>
      <c r="D7" s="33" t="s">
        <v>20</v>
      </c>
    </row>
    <row r="8" spans="1:4" ht="20.25" x14ac:dyDescent="0.3">
      <c r="A8" s="34">
        <f>A11-7</f>
        <v>44661</v>
      </c>
      <c r="B8" s="36" t="s">
        <v>26</v>
      </c>
      <c r="C8" s="36" t="s">
        <v>19</v>
      </c>
      <c r="D8" s="36" t="s">
        <v>20</v>
      </c>
    </row>
    <row r="9" spans="1:4" ht="20.25" x14ac:dyDescent="0.3">
      <c r="A9" s="34">
        <f>A11-3</f>
        <v>44665</v>
      </c>
      <c r="B9" s="33" t="s">
        <v>27</v>
      </c>
      <c r="C9" s="33" t="s">
        <v>19</v>
      </c>
      <c r="D9" s="33" t="s">
        <v>20</v>
      </c>
    </row>
    <row r="10" spans="1:4" ht="20.25" x14ac:dyDescent="0.3">
      <c r="A10" s="34">
        <f>A9+1</f>
        <v>44666</v>
      </c>
      <c r="B10" s="36" t="s">
        <v>28</v>
      </c>
      <c r="C10" s="36" t="s">
        <v>19</v>
      </c>
      <c r="D10" s="36" t="s">
        <v>20</v>
      </c>
    </row>
    <row r="11" spans="1:4" ht="20.25" x14ac:dyDescent="0.3">
      <c r="A11" s="34">
        <f>DOLLAR(("4/" &amp;Blad1!I3)/7+MOD(19*MOD(Blad1!I3,19)-7,30)*14%,)*7-6</f>
        <v>44668</v>
      </c>
      <c r="B11" s="33" t="s">
        <v>29</v>
      </c>
      <c r="C11" s="33" t="s">
        <v>19</v>
      </c>
      <c r="D11" s="33" t="s">
        <v>20</v>
      </c>
    </row>
    <row r="12" spans="1:4" ht="20.25" x14ac:dyDescent="0.3">
      <c r="A12" s="34">
        <f>A11+1</f>
        <v>44669</v>
      </c>
      <c r="B12" s="36" t="s">
        <v>30</v>
      </c>
      <c r="C12" s="36" t="s">
        <v>16</v>
      </c>
      <c r="D12" s="36" t="s">
        <v>17</v>
      </c>
    </row>
    <row r="13" spans="1:4" ht="20.25" x14ac:dyDescent="0.3">
      <c r="A13" s="34">
        <f>DATE(Blad1!I3,5,1)</f>
        <v>44682</v>
      </c>
      <c r="B13" s="33" t="s">
        <v>31</v>
      </c>
      <c r="C13" s="33" t="s">
        <v>16</v>
      </c>
      <c r="D13" s="33" t="s">
        <v>17</v>
      </c>
    </row>
    <row r="14" spans="1:4" ht="20.25" x14ac:dyDescent="0.3">
      <c r="A14" s="34">
        <f>DATE(Blad1!I3,5,1)+1-WEEKDAY(DATE(Blad1!I3,5,1))+(2-(1&gt;=WEEKDAY(DATE(Blad1!I3,5,1))))*7</f>
        <v>44689</v>
      </c>
      <c r="B14" s="36" t="s">
        <v>32</v>
      </c>
      <c r="C14" s="36" t="s">
        <v>22</v>
      </c>
      <c r="D14" s="36" t="s">
        <v>23</v>
      </c>
    </row>
    <row r="15" spans="1:4" ht="20.25" x14ac:dyDescent="0.3">
      <c r="A15" s="34">
        <f>A12+39</f>
        <v>44708</v>
      </c>
      <c r="B15" s="33" t="s">
        <v>33</v>
      </c>
      <c r="C15" s="33" t="s">
        <v>16</v>
      </c>
      <c r="D15" s="33" t="s">
        <v>17</v>
      </c>
    </row>
    <row r="16" spans="1:4" ht="20.25" x14ac:dyDescent="0.3">
      <c r="A16" s="34">
        <f>A12+49</f>
        <v>44718</v>
      </c>
      <c r="B16" s="36" t="s">
        <v>34</v>
      </c>
      <c r="C16" s="36" t="s">
        <v>19</v>
      </c>
      <c r="D16" s="36" t="s">
        <v>20</v>
      </c>
    </row>
    <row r="17" spans="1:4" ht="20.25" x14ac:dyDescent="0.3">
      <c r="A17" s="34">
        <f>A16+1</f>
        <v>44719</v>
      </c>
      <c r="B17" s="33" t="s">
        <v>35</v>
      </c>
      <c r="C17" s="33" t="s">
        <v>16</v>
      </c>
      <c r="D17" s="33" t="s">
        <v>17</v>
      </c>
    </row>
    <row r="18" spans="1:4" ht="20.25" x14ac:dyDescent="0.3">
      <c r="A18" s="39">
        <f>DATE(Blad1!I3,6,1)+1-WEEKDAY(DATE(Blad1!I3,6,1))+(2-(1&gt;=WEEKDAY(DATE(Blad1!I3,6,1))))*7</f>
        <v>44724</v>
      </c>
      <c r="B18" s="36" t="s">
        <v>36</v>
      </c>
      <c r="C18" s="36" t="s">
        <v>22</v>
      </c>
      <c r="D18" s="36" t="s">
        <v>23</v>
      </c>
    </row>
    <row r="19" spans="1:4" ht="20.25" x14ac:dyDescent="0.3">
      <c r="A19" s="34">
        <f>DATE(Blad1!I3,7,21)</f>
        <v>44763</v>
      </c>
      <c r="B19" s="33" t="s">
        <v>37</v>
      </c>
      <c r="C19" s="33" t="s">
        <v>16</v>
      </c>
      <c r="D19" s="33" t="s">
        <v>17</v>
      </c>
    </row>
    <row r="20" spans="1:4" ht="20.25" x14ac:dyDescent="0.3">
      <c r="A20" s="34">
        <f>DATE(Blad1!I3,8,15)</f>
        <v>44788</v>
      </c>
      <c r="B20" s="36" t="s">
        <v>38</v>
      </c>
      <c r="C20" s="36" t="s">
        <v>16</v>
      </c>
      <c r="D20" s="36" t="s">
        <v>17</v>
      </c>
    </row>
    <row r="21" spans="1:4" ht="20.25" x14ac:dyDescent="0.3">
      <c r="A21" s="34">
        <f>DATE(Blad1!I3,10,31)</f>
        <v>44865</v>
      </c>
      <c r="B21" s="33" t="s">
        <v>39</v>
      </c>
      <c r="C21" s="33" t="s">
        <v>22</v>
      </c>
      <c r="D21" s="33" t="s">
        <v>23</v>
      </c>
    </row>
    <row r="22" spans="1:4" ht="20.25" x14ac:dyDescent="0.3">
      <c r="A22" s="34">
        <f>DATE(Blad1!I3,11,1)</f>
        <v>44866</v>
      </c>
      <c r="B22" s="36" t="s">
        <v>40</v>
      </c>
      <c r="C22" s="36" t="s">
        <v>16</v>
      </c>
      <c r="D22" s="36" t="s">
        <v>17</v>
      </c>
    </row>
    <row r="23" spans="1:4" ht="20.25" x14ac:dyDescent="0.3">
      <c r="A23" s="34">
        <f>A22+1</f>
        <v>44867</v>
      </c>
      <c r="B23" s="33" t="s">
        <v>41</v>
      </c>
      <c r="C23" s="33" t="s">
        <v>19</v>
      </c>
      <c r="D23" s="33" t="s">
        <v>20</v>
      </c>
    </row>
    <row r="24" spans="1:4" ht="20.25" x14ac:dyDescent="0.3">
      <c r="A24" s="34">
        <f>DATE(Blad1!I3,11,11)</f>
        <v>44876</v>
      </c>
      <c r="B24" s="36" t="s">
        <v>42</v>
      </c>
      <c r="C24" s="36" t="s">
        <v>43</v>
      </c>
      <c r="D24" s="36" t="s">
        <v>17</v>
      </c>
    </row>
    <row r="25" spans="1:4" ht="20.25" x14ac:dyDescent="0.3">
      <c r="A25" s="34">
        <f>DATE(Blad1!I3,11,15)</f>
        <v>44880</v>
      </c>
      <c r="B25" s="33" t="s">
        <v>44</v>
      </c>
      <c r="C25" s="33" t="s">
        <v>22</v>
      </c>
      <c r="D25" s="33" t="s">
        <v>23</v>
      </c>
    </row>
    <row r="26" spans="1:4" ht="20.25" x14ac:dyDescent="0.3">
      <c r="A26" s="34">
        <f>DATE(Blad1!$I$3,11,27)+1-WEEKDAY(DATE(Blad1!$I$3,11,27))+(1-(1&gt;=WEEKDAY(DATE(Blad1!$I$3,11,27))))*7</f>
        <v>44892</v>
      </c>
      <c r="B26" s="36" t="s">
        <v>45</v>
      </c>
      <c r="C26" s="36" t="s">
        <v>19</v>
      </c>
      <c r="D26" s="36" t="s">
        <v>20</v>
      </c>
    </row>
    <row r="27" spans="1:4" ht="20.25" x14ac:dyDescent="0.3">
      <c r="A27" s="34">
        <f>DATE(Blad1!I3,12,6)</f>
        <v>44901</v>
      </c>
      <c r="B27" s="33" t="s">
        <v>46</v>
      </c>
      <c r="C27" s="33" t="s">
        <v>22</v>
      </c>
      <c r="D27" s="33" t="s">
        <v>23</v>
      </c>
    </row>
    <row r="28" spans="1:4" ht="20.25" x14ac:dyDescent="0.3">
      <c r="A28" s="34">
        <f>DATE(Blad1!I3,12,25)</f>
        <v>44920</v>
      </c>
      <c r="B28" s="36" t="s">
        <v>47</v>
      </c>
      <c r="C28" s="36" t="s">
        <v>16</v>
      </c>
      <c r="D28" s="36" t="s">
        <v>17</v>
      </c>
    </row>
    <row r="29" spans="1:4" ht="20.25" x14ac:dyDescent="0.3">
      <c r="A29" s="34">
        <f>A28+1</f>
        <v>44921</v>
      </c>
      <c r="B29" s="33" t="s">
        <v>48</v>
      </c>
      <c r="C29" s="33" t="s">
        <v>19</v>
      </c>
      <c r="D29" s="3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Uitleg</vt:lpstr>
      <vt:lpstr>Blad2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2020-12-16T04:06:01Z</cp:lastPrinted>
  <dcterms:created xsi:type="dcterms:W3CDTF">2020-12-15T07:14:53Z</dcterms:created>
  <dcterms:modified xsi:type="dcterms:W3CDTF">2020-12-16T04:06:27Z</dcterms:modified>
</cp:coreProperties>
</file>