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360" yWindow="135" windowWidth="20940" windowHeight="10365"/>
  </bookViews>
  <sheets>
    <sheet name="normale layout" sheetId="1" r:id="rId1"/>
    <sheet name="samengevatte layout" sheetId="2" r:id="rId2"/>
  </sheets>
  <definedNames>
    <definedName name="data">'normale layout'!$A$3:$A$52</definedName>
  </definedNames>
  <calcPr calcId="152511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C18" i="2"/>
  <c r="F3" i="2"/>
  <c r="G3" i="2" s="1"/>
  <c r="C27" i="1"/>
  <c r="G5" i="2"/>
  <c r="F4" i="2"/>
  <c r="G9" i="2" s="1" a="1"/>
  <c r="G9" i="2" s="1"/>
  <c r="F5" i="2"/>
  <c r="G4" i="2"/>
  <c r="C3" i="1" l="1"/>
  <c r="C7" i="1" s="1"/>
  <c r="C6" i="1"/>
  <c r="E22" i="1" s="1"/>
  <c r="F22" i="1" s="1"/>
  <c r="C13" i="1"/>
  <c r="C10" i="1"/>
  <c r="C14" i="1" s="1"/>
  <c r="E38" i="1" l="1"/>
  <c r="F38" i="1" s="1"/>
  <c r="E20" i="1"/>
  <c r="F20" i="1" s="1"/>
  <c r="E28" i="1"/>
  <c r="F28" i="1" s="1"/>
  <c r="E36" i="1"/>
  <c r="F36" i="1" s="1"/>
  <c r="E46" i="1"/>
  <c r="F46" i="1" s="1"/>
  <c r="E6" i="1"/>
  <c r="F6" i="1" s="1"/>
  <c r="E16" i="1"/>
  <c r="F16" i="1" s="1"/>
  <c r="E44" i="1"/>
  <c r="F44" i="1" s="1"/>
  <c r="E8" i="1"/>
  <c r="F8" i="1" s="1"/>
  <c r="E52" i="1"/>
  <c r="F52" i="1" s="1"/>
  <c r="E11" i="1"/>
  <c r="F11" i="1" s="1"/>
  <c r="E31" i="1"/>
  <c r="F31" i="1" s="1"/>
  <c r="E10" i="1"/>
  <c r="F10" i="1" s="1"/>
  <c r="E18" i="1"/>
  <c r="F18" i="1" s="1"/>
  <c r="E26" i="1"/>
  <c r="F26" i="1" s="1"/>
  <c r="E34" i="1"/>
  <c r="F34" i="1" s="1"/>
  <c r="E42" i="1"/>
  <c r="F42" i="1" s="1"/>
  <c r="E50" i="1"/>
  <c r="F50" i="1" s="1"/>
  <c r="E35" i="1"/>
  <c r="F35" i="1" s="1"/>
  <c r="E41" i="1"/>
  <c r="F41" i="1" s="1"/>
  <c r="E7" i="1"/>
  <c r="F7" i="1" s="1"/>
  <c r="E27" i="1"/>
  <c r="F27" i="1" s="1"/>
  <c r="E51" i="1"/>
  <c r="F51" i="1" s="1"/>
  <c r="E25" i="1"/>
  <c r="F25" i="1" s="1"/>
  <c r="E3" i="1"/>
  <c r="E19" i="1"/>
  <c r="F19" i="1" s="1"/>
  <c r="E43" i="1"/>
  <c r="F43" i="1" s="1"/>
  <c r="E5" i="1"/>
  <c r="F5" i="1" s="1"/>
  <c r="E9" i="1"/>
  <c r="F9" i="1" s="1"/>
  <c r="E13" i="1"/>
  <c r="F13" i="1" s="1"/>
  <c r="E17" i="1"/>
  <c r="F17" i="1" s="1"/>
  <c r="E21" i="1"/>
  <c r="F21" i="1" s="1"/>
  <c r="E29" i="1"/>
  <c r="F29" i="1" s="1"/>
  <c r="E33" i="1"/>
  <c r="F33" i="1" s="1"/>
  <c r="E37" i="1"/>
  <c r="F37" i="1" s="1"/>
  <c r="E45" i="1"/>
  <c r="F45" i="1" s="1"/>
  <c r="E49" i="1"/>
  <c r="F49" i="1" s="1"/>
  <c r="E15" i="1"/>
  <c r="F15" i="1" s="1"/>
  <c r="E23" i="1"/>
  <c r="F23" i="1" s="1"/>
  <c r="E39" i="1"/>
  <c r="F39" i="1" s="1"/>
  <c r="E47" i="1"/>
  <c r="F47" i="1" s="1"/>
  <c r="E14" i="1"/>
  <c r="F14" i="1" s="1"/>
  <c r="E24" i="1"/>
  <c r="F24" i="1" s="1"/>
  <c r="E4" i="1"/>
  <c r="F4" i="1" s="1"/>
  <c r="E32" i="1"/>
  <c r="F32" i="1" s="1"/>
  <c r="E12" i="1"/>
  <c r="F12" i="1" s="1"/>
  <c r="E30" i="1"/>
  <c r="F30" i="1" s="1"/>
  <c r="E40" i="1"/>
  <c r="F40" i="1" s="1"/>
  <c r="E48" i="1"/>
  <c r="F48" i="1" s="1"/>
  <c r="G4" i="1" l="1"/>
  <c r="E1" i="1"/>
  <c r="F3" i="1"/>
  <c r="F1" i="1" s="1"/>
  <c r="H3" i="1" s="1"/>
</calcChain>
</file>

<file path=xl/sharedStrings.xml><?xml version="1.0" encoding="utf-8"?>
<sst xmlns="http://schemas.openxmlformats.org/spreadsheetml/2006/main" count="19" uniqueCount="14">
  <si>
    <t>observaties</t>
  </si>
  <si>
    <t>= observatie - gemiddelde</t>
  </si>
  <si>
    <t>= observatie - gemiddelde, IN HET KWADRAAT</t>
  </si>
  <si>
    <t>= totaal</t>
  </si>
  <si>
    <t>variantie</t>
  </si>
  <si>
    <t>gemiddelde</t>
  </si>
  <si>
    <t>aantal</t>
  </si>
  <si>
    <t>observatie</t>
  </si>
  <si>
    <t>gewicht (aantal)</t>
  </si>
  <si>
    <t>alle getallen</t>
  </si>
  <si>
    <t>samengevatte tabel</t>
  </si>
  <si>
    <t>zonder gewichten</t>
  </si>
  <si>
    <t>( = FOUT)</t>
  </si>
  <si>
    <t>Wim Gielis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</si>
</sst>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0.00000"/>
    <numFmt numFmtId="180" formatCode="0.0000"/>
    <numFmt numFmtId="183" formatCode="d/mm/yy;@"/>
  </numFmts>
  <fonts count="6" x14ac:knownFonts="1">
    <font>
      <sz val="10"/>
      <name val="Arial"/>
    </font>
    <font>
      <sz val="10"/>
      <name val="Arial"/>
    </font>
    <font>
      <sz val="10"/>
      <name val="Verdana"/>
      <family val="2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quotePrefix="1" applyFont="1"/>
    <xf numFmtId="179" fontId="0" fillId="0" borderId="0" xfId="0" applyNumberFormat="1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left" indent="1"/>
    </xf>
    <xf numFmtId="183" fontId="0" fillId="0" borderId="0" xfId="0" applyNumberFormat="1" applyAlignment="1">
      <alignment horizontal="left"/>
    </xf>
    <xf numFmtId="0" fontId="5" fillId="0" borderId="0" xfId="1" applyAlignment="1" applyProtection="1"/>
    <xf numFmtId="2" fontId="0" fillId="2" borderId="0" xfId="0" applyNumberFormat="1" applyFill="1"/>
    <xf numFmtId="179" fontId="1" fillId="3" borderId="0" xfId="0" applyNumberFormat="1" applyFont="1" applyFill="1"/>
    <xf numFmtId="2" fontId="2" fillId="0" borderId="0" xfId="0" applyNumberFormat="1" applyFont="1"/>
    <xf numFmtId="179" fontId="0" fillId="3" borderId="0" xfId="0" applyNumberFormat="1" applyFill="1"/>
    <xf numFmtId="179" fontId="1" fillId="4" borderId="0" xfId="0" applyNumberFormat="1" applyFont="1" applyFill="1"/>
    <xf numFmtId="180" fontId="0" fillId="0" borderId="0" xfId="0" applyNumberFormat="1"/>
    <xf numFmtId="179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3"/>
  <sheetViews>
    <sheetView tabSelected="1" workbookViewId="0"/>
  </sheetViews>
  <sheetFormatPr defaultRowHeight="12.75" x14ac:dyDescent="0.2"/>
  <cols>
    <col min="1" max="1" width="11.28515625" bestFit="1" customWidth="1"/>
    <col min="3" max="3" width="15.85546875" customWidth="1"/>
    <col min="4" max="4" width="12" customWidth="1"/>
    <col min="5" max="5" width="25.140625" bestFit="1" customWidth="1"/>
    <col min="6" max="6" width="44.28515625" bestFit="1" customWidth="1"/>
    <col min="7" max="7" width="8.5703125" bestFit="1" customWidth="1"/>
    <col min="8" max="8" width="10.5703125" bestFit="1" customWidth="1"/>
  </cols>
  <sheetData>
    <row r="1" spans="1:8" x14ac:dyDescent="0.2">
      <c r="D1" s="2"/>
      <c r="E1" s="5">
        <f ca="1">SUM(E3:E52)</f>
        <v>8.5265128291212022E-14</v>
      </c>
      <c r="F1" s="5">
        <f ca="1">SUM(F3:F52)</f>
        <v>40445.519999999997</v>
      </c>
      <c r="G1" s="3" t="s">
        <v>3</v>
      </c>
    </row>
    <row r="2" spans="1:8" x14ac:dyDescent="0.2">
      <c r="A2" s="2" t="s">
        <v>0</v>
      </c>
      <c r="C2" s="2" t="s">
        <v>6</v>
      </c>
      <c r="E2" s="3" t="s">
        <v>1</v>
      </c>
      <c r="F2" s="3" t="s">
        <v>2</v>
      </c>
      <c r="H2" s="2" t="s">
        <v>4</v>
      </c>
    </row>
    <row r="3" spans="1:8" x14ac:dyDescent="0.2">
      <c r="A3" s="1">
        <f ca="1">INT(RAND()*100)</f>
        <v>46</v>
      </c>
      <c r="B3" s="13"/>
      <c r="C3" s="6">
        <f ca="1">COUNT(data)</f>
        <v>50</v>
      </c>
      <c r="D3" s="1"/>
      <c r="E3" s="5">
        <f ca="1">A3-$C$6</f>
        <v>-8.64</v>
      </c>
      <c r="F3" s="7">
        <f ca="1">E3^2</f>
        <v>74.649600000000007</v>
      </c>
      <c r="G3" s="7"/>
      <c r="H3" s="12">
        <f ca="1">F1/(C3-1)</f>
        <v>825.418775510204</v>
      </c>
    </row>
    <row r="4" spans="1:8" x14ac:dyDescent="0.2">
      <c r="A4" s="1">
        <f t="shared" ref="A4:A51" ca="1" si="0">INT(RAND()*100)</f>
        <v>39</v>
      </c>
      <c r="B4" s="13"/>
      <c r="C4" s="1"/>
      <c r="D4" s="1"/>
      <c r="E4" s="5">
        <f t="shared" ref="E4:E51" ca="1" si="1">A4-$C$6</f>
        <v>-15.64</v>
      </c>
      <c r="F4" s="7">
        <f t="shared" ref="F4:F51" ca="1" si="2">E4^2</f>
        <v>244.60960000000003</v>
      </c>
      <c r="G4" s="7">
        <f ca="1">SUMSQ(E3:E52)</f>
        <v>40445.519999999997</v>
      </c>
    </row>
    <row r="5" spans="1:8" x14ac:dyDescent="0.2">
      <c r="A5" s="1">
        <f t="shared" ca="1" si="0"/>
        <v>67</v>
      </c>
      <c r="B5" s="13"/>
      <c r="C5" s="2" t="s">
        <v>5</v>
      </c>
      <c r="D5" s="1"/>
      <c r="E5" s="5">
        <f t="shared" ca="1" si="1"/>
        <v>12.36</v>
      </c>
      <c r="F5" s="7">
        <f t="shared" ca="1" si="2"/>
        <v>152.7696</v>
      </c>
      <c r="G5" s="7"/>
    </row>
    <row r="6" spans="1:8" x14ac:dyDescent="0.2">
      <c r="A6" s="1">
        <f t="shared" ca="1" si="0"/>
        <v>60</v>
      </c>
      <c r="B6" s="13"/>
      <c r="C6" s="11">
        <f ca="1">AVERAGE(data)</f>
        <v>54.64</v>
      </c>
      <c r="D6" s="1"/>
      <c r="E6" s="5">
        <f t="shared" ca="1" si="1"/>
        <v>5.3599999999999994</v>
      </c>
      <c r="F6" s="7">
        <f t="shared" ca="1" si="2"/>
        <v>28.729599999999994</v>
      </c>
      <c r="G6" s="7"/>
    </row>
    <row r="7" spans="1:8" x14ac:dyDescent="0.2">
      <c r="A7" s="1">
        <f t="shared" ca="1" si="0"/>
        <v>83</v>
      </c>
      <c r="B7" s="13"/>
      <c r="C7" s="11">
        <f ca="1">SUM(data)/C3</f>
        <v>54.64</v>
      </c>
      <c r="D7" s="1"/>
      <c r="E7" s="5">
        <f t="shared" ca="1" si="1"/>
        <v>28.36</v>
      </c>
      <c r="F7" s="7">
        <f t="shared" ca="1" si="2"/>
        <v>804.28959999999995</v>
      </c>
      <c r="G7" s="7"/>
    </row>
    <row r="8" spans="1:8" x14ac:dyDescent="0.2">
      <c r="A8" s="1">
        <f t="shared" ca="1" si="0"/>
        <v>56</v>
      </c>
      <c r="B8" s="13"/>
      <c r="D8" s="1"/>
      <c r="E8" s="5">
        <f t="shared" ca="1" si="1"/>
        <v>1.3599999999999994</v>
      </c>
      <c r="F8" s="7">
        <f t="shared" ca="1" si="2"/>
        <v>1.8495999999999984</v>
      </c>
      <c r="G8" s="7"/>
    </row>
    <row r="9" spans="1:8" x14ac:dyDescent="0.2">
      <c r="A9" s="1">
        <f t="shared" ca="1" si="0"/>
        <v>52</v>
      </c>
      <c r="B9" s="13"/>
      <c r="C9" s="2" t="s">
        <v>4</v>
      </c>
      <c r="D9" s="1"/>
      <c r="E9" s="5">
        <f t="shared" ca="1" si="1"/>
        <v>-2.6400000000000006</v>
      </c>
      <c r="F9" s="7">
        <f t="shared" ca="1" si="2"/>
        <v>6.9696000000000033</v>
      </c>
      <c r="G9" s="7"/>
    </row>
    <row r="10" spans="1:8" x14ac:dyDescent="0.2">
      <c r="A10" s="1">
        <f t="shared" ca="1" si="0"/>
        <v>97</v>
      </c>
      <c r="B10" s="13"/>
      <c r="C10" s="12">
        <f ca="1">VAR(data)</f>
        <v>825.41877551020389</v>
      </c>
      <c r="D10" s="1"/>
      <c r="E10" s="5">
        <f t="shared" ca="1" si="1"/>
        <v>42.36</v>
      </c>
      <c r="F10" s="7">
        <f t="shared" ca="1" si="2"/>
        <v>1794.3696</v>
      </c>
      <c r="G10" s="7"/>
    </row>
    <row r="11" spans="1:8" x14ac:dyDescent="0.2">
      <c r="A11" s="1">
        <f t="shared" ca="1" si="0"/>
        <v>84</v>
      </c>
      <c r="B11" s="13"/>
      <c r="C11" s="1"/>
      <c r="D11" s="1"/>
      <c r="E11" s="5">
        <f t="shared" ca="1" si="1"/>
        <v>29.36</v>
      </c>
      <c r="F11" s="7">
        <f t="shared" ca="1" si="2"/>
        <v>862.00959999999998</v>
      </c>
      <c r="G11" s="7"/>
    </row>
    <row r="12" spans="1:8" x14ac:dyDescent="0.2">
      <c r="A12" s="1">
        <f t="shared" ca="1" si="0"/>
        <v>51</v>
      </c>
      <c r="B12" s="13"/>
      <c r="C12" s="2" t="s">
        <v>4</v>
      </c>
      <c r="D12" s="1"/>
      <c r="E12" s="5">
        <f t="shared" ca="1" si="1"/>
        <v>-3.6400000000000006</v>
      </c>
      <c r="F12" s="7">
        <f t="shared" ca="1" si="2"/>
        <v>13.249600000000004</v>
      </c>
      <c r="G12" s="7"/>
    </row>
    <row r="13" spans="1:8" x14ac:dyDescent="0.2">
      <c r="A13" s="1">
        <f t="shared" ca="1" si="0"/>
        <v>40</v>
      </c>
      <c r="B13" s="13"/>
      <c r="C13" s="15">
        <f ca="1">STDEV(data)</f>
        <v>28.73010225373735</v>
      </c>
      <c r="D13" s="1"/>
      <c r="E13" s="5">
        <f t="shared" ca="1" si="1"/>
        <v>-14.64</v>
      </c>
      <c r="F13" s="7">
        <f t="shared" ca="1" si="2"/>
        <v>214.32960000000003</v>
      </c>
      <c r="G13" s="7"/>
    </row>
    <row r="14" spans="1:8" x14ac:dyDescent="0.2">
      <c r="A14" s="1">
        <f t="shared" ca="1" si="0"/>
        <v>82</v>
      </c>
      <c r="B14" s="13"/>
      <c r="C14" s="15">
        <f ca="1">C10^0.5</f>
        <v>28.73010225373735</v>
      </c>
      <c r="D14" s="1"/>
      <c r="E14" s="5">
        <f t="shared" ca="1" si="1"/>
        <v>27.36</v>
      </c>
      <c r="F14" s="7">
        <f t="shared" ca="1" si="2"/>
        <v>748.56959999999992</v>
      </c>
      <c r="G14" s="7"/>
    </row>
    <row r="15" spans="1:8" x14ac:dyDescent="0.2">
      <c r="A15" s="1">
        <f t="shared" ca="1" si="0"/>
        <v>67</v>
      </c>
      <c r="B15" s="13"/>
      <c r="C15" s="1"/>
      <c r="D15" s="1"/>
      <c r="E15" s="5">
        <f t="shared" ca="1" si="1"/>
        <v>12.36</v>
      </c>
      <c r="F15" s="7">
        <f t="shared" ca="1" si="2"/>
        <v>152.7696</v>
      </c>
      <c r="G15" s="7"/>
    </row>
    <row r="16" spans="1:8" x14ac:dyDescent="0.2">
      <c r="A16" s="1">
        <f t="shared" ca="1" si="0"/>
        <v>11</v>
      </c>
      <c r="B16" s="13"/>
      <c r="C16" s="1"/>
      <c r="D16" s="1"/>
      <c r="E16" s="5">
        <f t="shared" ca="1" si="1"/>
        <v>-43.64</v>
      </c>
      <c r="F16" s="7">
        <f t="shared" ca="1" si="2"/>
        <v>1904.4496000000001</v>
      </c>
      <c r="G16" s="7"/>
    </row>
    <row r="17" spans="1:7" x14ac:dyDescent="0.2">
      <c r="A17" s="1">
        <f t="shared" ca="1" si="0"/>
        <v>82</v>
      </c>
      <c r="B17" s="13"/>
      <c r="C17" s="1"/>
      <c r="D17" s="1"/>
      <c r="E17" s="5">
        <f t="shared" ca="1" si="1"/>
        <v>27.36</v>
      </c>
      <c r="F17" s="7">
        <f t="shared" ca="1" si="2"/>
        <v>748.56959999999992</v>
      </c>
      <c r="G17" s="7"/>
    </row>
    <row r="18" spans="1:7" x14ac:dyDescent="0.2">
      <c r="A18" s="1">
        <f t="shared" ca="1" si="0"/>
        <v>25</v>
      </c>
      <c r="B18" s="13"/>
      <c r="C18" s="1"/>
      <c r="D18" s="1"/>
      <c r="E18" s="5">
        <f t="shared" ca="1" si="1"/>
        <v>-29.64</v>
      </c>
      <c r="F18" s="7">
        <f t="shared" ca="1" si="2"/>
        <v>878.52960000000007</v>
      </c>
      <c r="G18" s="7"/>
    </row>
    <row r="19" spans="1:7" x14ac:dyDescent="0.2">
      <c r="A19" s="1">
        <f t="shared" ca="1" si="0"/>
        <v>20</v>
      </c>
      <c r="B19" s="13"/>
      <c r="C19" s="1"/>
      <c r="D19" s="1"/>
      <c r="E19" s="5">
        <f t="shared" ca="1" si="1"/>
        <v>-34.64</v>
      </c>
      <c r="F19" s="7">
        <f t="shared" ca="1" si="2"/>
        <v>1199.9295999999999</v>
      </c>
      <c r="G19" s="7"/>
    </row>
    <row r="20" spans="1:7" x14ac:dyDescent="0.2">
      <c r="A20" s="1">
        <f t="shared" ca="1" si="0"/>
        <v>89</v>
      </c>
      <c r="B20" s="13"/>
      <c r="C20" s="1"/>
      <c r="D20" s="1"/>
      <c r="E20" s="5">
        <f t="shared" ca="1" si="1"/>
        <v>34.36</v>
      </c>
      <c r="F20" s="7">
        <f t="shared" ca="1" si="2"/>
        <v>1180.6096</v>
      </c>
      <c r="G20" s="7"/>
    </row>
    <row r="21" spans="1:7" x14ac:dyDescent="0.2">
      <c r="A21" s="1">
        <f t="shared" ca="1" si="0"/>
        <v>95</v>
      </c>
      <c r="B21" s="13"/>
      <c r="C21" s="1"/>
      <c r="D21" s="1"/>
      <c r="E21" s="5">
        <f t="shared" ca="1" si="1"/>
        <v>40.36</v>
      </c>
      <c r="F21" s="7">
        <f t="shared" ca="1" si="2"/>
        <v>1628.9295999999999</v>
      </c>
      <c r="G21" s="7"/>
    </row>
    <row r="22" spans="1:7" x14ac:dyDescent="0.2">
      <c r="A22" s="1">
        <f t="shared" ca="1" si="0"/>
        <v>59</v>
      </c>
      <c r="B22" s="13"/>
      <c r="C22" s="1"/>
      <c r="D22" s="1"/>
      <c r="E22" s="5">
        <f t="shared" ca="1" si="1"/>
        <v>4.3599999999999994</v>
      </c>
      <c r="F22" s="7">
        <f t="shared" ca="1" si="2"/>
        <v>19.009599999999995</v>
      </c>
      <c r="G22" s="7"/>
    </row>
    <row r="23" spans="1:7" x14ac:dyDescent="0.2">
      <c r="A23" s="1">
        <f t="shared" ca="1" si="0"/>
        <v>97</v>
      </c>
      <c r="B23" s="13"/>
      <c r="C23" s="1"/>
      <c r="D23" s="1"/>
      <c r="E23" s="5">
        <f t="shared" ca="1" si="1"/>
        <v>42.36</v>
      </c>
      <c r="F23" s="7">
        <f t="shared" ca="1" si="2"/>
        <v>1794.3696</v>
      </c>
      <c r="G23" s="7"/>
    </row>
    <row r="24" spans="1:7" x14ac:dyDescent="0.2">
      <c r="A24" s="1">
        <f t="shared" ca="1" si="0"/>
        <v>29</v>
      </c>
      <c r="B24" s="13"/>
      <c r="C24" s="1"/>
      <c r="D24" s="1"/>
      <c r="E24" s="5">
        <f t="shared" ca="1" si="1"/>
        <v>-25.64</v>
      </c>
      <c r="F24" s="7">
        <f t="shared" ca="1" si="2"/>
        <v>657.40960000000007</v>
      </c>
      <c r="G24" s="7"/>
    </row>
    <row r="25" spans="1:7" x14ac:dyDescent="0.2">
      <c r="A25" s="1">
        <f t="shared" ca="1" si="0"/>
        <v>93</v>
      </c>
      <c r="B25" s="13"/>
      <c r="C25" t="s">
        <v>13</v>
      </c>
      <c r="D25" s="1"/>
      <c r="E25" s="5">
        <f t="shared" ca="1" si="1"/>
        <v>38.36</v>
      </c>
      <c r="F25" s="7">
        <f t="shared" ca="1" si="2"/>
        <v>1471.4895999999999</v>
      </c>
      <c r="G25" s="7"/>
    </row>
    <row r="26" spans="1:7" x14ac:dyDescent="0.2">
      <c r="A26" s="1">
        <f t="shared" ca="1" si="0"/>
        <v>17</v>
      </c>
      <c r="B26" s="13"/>
      <c r="C26" s="9">
        <v>39649</v>
      </c>
      <c r="D26" s="1"/>
      <c r="E26" s="5">
        <f t="shared" ca="1" si="1"/>
        <v>-37.64</v>
      </c>
      <c r="F26" s="7">
        <f t="shared" ca="1" si="2"/>
        <v>1416.7696000000001</v>
      </c>
      <c r="G26" s="7"/>
    </row>
    <row r="27" spans="1:7" x14ac:dyDescent="0.2">
      <c r="A27" s="1">
        <f t="shared" ca="1" si="0"/>
        <v>77</v>
      </c>
      <c r="B27" s="13"/>
      <c r="C27" s="10" t="str">
        <f>HYPERLINK("http://www.wimgielis.be","Website")</f>
        <v>Website</v>
      </c>
      <c r="D27" s="1"/>
      <c r="E27" s="5">
        <f t="shared" ca="1" si="1"/>
        <v>22.36</v>
      </c>
      <c r="F27" s="7">
        <f t="shared" ca="1" si="2"/>
        <v>499.96959999999996</v>
      </c>
      <c r="G27" s="7"/>
    </row>
    <row r="28" spans="1:7" x14ac:dyDescent="0.2">
      <c r="A28" s="1">
        <f t="shared" ca="1" si="0"/>
        <v>55</v>
      </c>
      <c r="B28" s="13"/>
      <c r="C28" s="1"/>
      <c r="D28" s="1"/>
      <c r="E28" s="5">
        <f t="shared" ca="1" si="1"/>
        <v>0.35999999999999943</v>
      </c>
      <c r="F28" s="7">
        <f t="shared" ca="1" si="2"/>
        <v>0.1295999999999996</v>
      </c>
      <c r="G28" s="7"/>
    </row>
    <row r="29" spans="1:7" x14ac:dyDescent="0.2">
      <c r="A29" s="1">
        <f t="shared" ca="1" si="0"/>
        <v>20</v>
      </c>
      <c r="B29" s="13"/>
      <c r="C29" s="1"/>
      <c r="D29" s="1"/>
      <c r="E29" s="5">
        <f t="shared" ca="1" si="1"/>
        <v>-34.64</v>
      </c>
      <c r="F29" s="7">
        <f t="shared" ca="1" si="2"/>
        <v>1199.9295999999999</v>
      </c>
      <c r="G29" s="7"/>
    </row>
    <row r="30" spans="1:7" x14ac:dyDescent="0.2">
      <c r="A30" s="1">
        <f t="shared" ca="1" si="0"/>
        <v>97</v>
      </c>
      <c r="B30" s="13"/>
      <c r="C30" s="1"/>
      <c r="D30" s="1"/>
      <c r="E30" s="5">
        <f t="shared" ca="1" si="1"/>
        <v>42.36</v>
      </c>
      <c r="F30" s="7">
        <f t="shared" ca="1" si="2"/>
        <v>1794.3696</v>
      </c>
      <c r="G30" s="7"/>
    </row>
    <row r="31" spans="1:7" x14ac:dyDescent="0.2">
      <c r="A31" s="1">
        <f t="shared" ca="1" si="0"/>
        <v>91</v>
      </c>
      <c r="B31" s="13"/>
      <c r="C31" s="1"/>
      <c r="D31" s="1"/>
      <c r="E31" s="5">
        <f t="shared" ca="1" si="1"/>
        <v>36.36</v>
      </c>
      <c r="F31" s="7">
        <f t="shared" ca="1" si="2"/>
        <v>1322.0496000000001</v>
      </c>
      <c r="G31" s="7"/>
    </row>
    <row r="32" spans="1:7" x14ac:dyDescent="0.2">
      <c r="A32" s="1">
        <f t="shared" ca="1" si="0"/>
        <v>50</v>
      </c>
      <c r="B32" s="13"/>
      <c r="C32" s="1"/>
      <c r="D32" s="1"/>
      <c r="E32" s="5">
        <f t="shared" ca="1" si="1"/>
        <v>-4.6400000000000006</v>
      </c>
      <c r="F32" s="7">
        <f t="shared" ca="1" si="2"/>
        <v>21.529600000000006</v>
      </c>
      <c r="G32" s="7"/>
    </row>
    <row r="33" spans="1:7" x14ac:dyDescent="0.2">
      <c r="A33" s="1">
        <f t="shared" ca="1" si="0"/>
        <v>51</v>
      </c>
      <c r="B33" s="13"/>
      <c r="C33" s="1"/>
      <c r="D33" s="1"/>
      <c r="E33" s="5">
        <f t="shared" ca="1" si="1"/>
        <v>-3.6400000000000006</v>
      </c>
      <c r="F33" s="7">
        <f t="shared" ca="1" si="2"/>
        <v>13.249600000000004</v>
      </c>
      <c r="G33" s="7"/>
    </row>
    <row r="34" spans="1:7" x14ac:dyDescent="0.2">
      <c r="A34" s="1">
        <f t="shared" ca="1" si="0"/>
        <v>4</v>
      </c>
      <c r="B34" s="13"/>
      <c r="C34" s="1"/>
      <c r="D34" s="1"/>
      <c r="E34" s="5">
        <f t="shared" ca="1" si="1"/>
        <v>-50.64</v>
      </c>
      <c r="F34" s="7">
        <f t="shared" ca="1" si="2"/>
        <v>2564.4096</v>
      </c>
      <c r="G34" s="7"/>
    </row>
    <row r="35" spans="1:7" x14ac:dyDescent="0.2">
      <c r="A35" s="1">
        <f t="shared" ca="1" si="0"/>
        <v>34</v>
      </c>
      <c r="B35" s="13"/>
      <c r="C35" s="1"/>
      <c r="D35" s="1"/>
      <c r="E35" s="5">
        <f t="shared" ca="1" si="1"/>
        <v>-20.64</v>
      </c>
      <c r="F35" s="7">
        <f t="shared" ca="1" si="2"/>
        <v>426.00960000000003</v>
      </c>
      <c r="G35" s="7"/>
    </row>
    <row r="36" spans="1:7" x14ac:dyDescent="0.2">
      <c r="A36" s="1">
        <f t="shared" ca="1" si="0"/>
        <v>8</v>
      </c>
      <c r="B36" s="13"/>
      <c r="C36" s="1"/>
      <c r="D36" s="1"/>
      <c r="E36" s="5">
        <f t="shared" ca="1" si="1"/>
        <v>-46.64</v>
      </c>
      <c r="F36" s="7">
        <f t="shared" ca="1" si="2"/>
        <v>2175.2896000000001</v>
      </c>
      <c r="G36" s="7"/>
    </row>
    <row r="37" spans="1:7" x14ac:dyDescent="0.2">
      <c r="A37" s="1">
        <f t="shared" ca="1" si="0"/>
        <v>84</v>
      </c>
      <c r="B37" s="13"/>
      <c r="C37" s="1"/>
      <c r="D37" s="1"/>
      <c r="E37" s="5">
        <f t="shared" ca="1" si="1"/>
        <v>29.36</v>
      </c>
      <c r="F37" s="7">
        <f t="shared" ca="1" si="2"/>
        <v>862.00959999999998</v>
      </c>
      <c r="G37" s="7"/>
    </row>
    <row r="38" spans="1:7" x14ac:dyDescent="0.2">
      <c r="A38" s="1">
        <f t="shared" ca="1" si="0"/>
        <v>29</v>
      </c>
      <c r="B38" s="13"/>
      <c r="C38" s="1"/>
      <c r="D38" s="1"/>
      <c r="E38" s="5">
        <f t="shared" ca="1" si="1"/>
        <v>-25.64</v>
      </c>
      <c r="F38" s="7">
        <f t="shared" ca="1" si="2"/>
        <v>657.40960000000007</v>
      </c>
      <c r="G38" s="7"/>
    </row>
    <row r="39" spans="1:7" x14ac:dyDescent="0.2">
      <c r="A39" s="1">
        <f t="shared" ca="1" si="0"/>
        <v>49</v>
      </c>
      <c r="B39" s="13"/>
      <c r="C39" s="1"/>
      <c r="D39" s="1"/>
      <c r="E39" s="5">
        <f t="shared" ca="1" si="1"/>
        <v>-5.6400000000000006</v>
      </c>
      <c r="F39" s="7">
        <f t="shared" ca="1" si="2"/>
        <v>31.809600000000007</v>
      </c>
      <c r="G39" s="7"/>
    </row>
    <row r="40" spans="1:7" x14ac:dyDescent="0.2">
      <c r="A40" s="1">
        <f t="shared" ca="1" si="0"/>
        <v>38</v>
      </c>
      <c r="B40" s="13"/>
      <c r="C40" s="1"/>
      <c r="D40" s="1"/>
      <c r="E40" s="5">
        <f t="shared" ca="1" si="1"/>
        <v>-16.64</v>
      </c>
      <c r="F40" s="7">
        <f t="shared" ca="1" si="2"/>
        <v>276.88960000000003</v>
      </c>
      <c r="G40" s="7"/>
    </row>
    <row r="41" spans="1:7" x14ac:dyDescent="0.2">
      <c r="A41" s="1">
        <f t="shared" ca="1" si="0"/>
        <v>98</v>
      </c>
      <c r="B41" s="13"/>
      <c r="C41" s="1"/>
      <c r="D41" s="1"/>
      <c r="E41" s="5">
        <f t="shared" ca="1" si="1"/>
        <v>43.36</v>
      </c>
      <c r="F41" s="7">
        <f t="shared" ca="1" si="2"/>
        <v>1880.0896</v>
      </c>
      <c r="G41" s="7"/>
    </row>
    <row r="42" spans="1:7" x14ac:dyDescent="0.2">
      <c r="A42" s="1">
        <f t="shared" ca="1" si="0"/>
        <v>5</v>
      </c>
      <c r="B42" s="13"/>
      <c r="C42" s="1"/>
      <c r="D42" s="1"/>
      <c r="E42" s="5">
        <f t="shared" ca="1" si="1"/>
        <v>-49.64</v>
      </c>
      <c r="F42" s="7">
        <f t="shared" ca="1" si="2"/>
        <v>2464.1296000000002</v>
      </c>
      <c r="G42" s="7"/>
    </row>
    <row r="43" spans="1:7" x14ac:dyDescent="0.2">
      <c r="A43" s="1">
        <f t="shared" ca="1" si="0"/>
        <v>64</v>
      </c>
      <c r="B43" s="13"/>
      <c r="C43" s="1"/>
      <c r="D43" s="1"/>
      <c r="E43" s="5">
        <f t="shared" ca="1" si="1"/>
        <v>9.36</v>
      </c>
      <c r="F43" s="7">
        <f t="shared" ca="1" si="2"/>
        <v>87.609599999999986</v>
      </c>
      <c r="G43" s="7"/>
    </row>
    <row r="44" spans="1:7" x14ac:dyDescent="0.2">
      <c r="A44" s="1">
        <f t="shared" ca="1" si="0"/>
        <v>79</v>
      </c>
      <c r="B44" s="13"/>
      <c r="C44" s="1"/>
      <c r="D44" s="1"/>
      <c r="E44" s="5">
        <f t="shared" ca="1" si="1"/>
        <v>24.36</v>
      </c>
      <c r="F44" s="7">
        <f t="shared" ca="1" si="2"/>
        <v>593.40959999999995</v>
      </c>
      <c r="G44" s="7"/>
    </row>
    <row r="45" spans="1:7" x14ac:dyDescent="0.2">
      <c r="A45" s="1">
        <f t="shared" ca="1" si="0"/>
        <v>59</v>
      </c>
      <c r="B45" s="13"/>
      <c r="C45" s="1"/>
      <c r="D45" s="1"/>
      <c r="E45" s="5">
        <f t="shared" ca="1" si="1"/>
        <v>4.3599999999999994</v>
      </c>
      <c r="F45" s="7">
        <f t="shared" ca="1" si="2"/>
        <v>19.009599999999995</v>
      </c>
      <c r="G45" s="7"/>
    </row>
    <row r="46" spans="1:7" x14ac:dyDescent="0.2">
      <c r="A46" s="1">
        <f t="shared" ca="1" si="0"/>
        <v>74</v>
      </c>
      <c r="B46" s="13"/>
      <c r="C46" s="1"/>
      <c r="D46" s="1"/>
      <c r="E46" s="5">
        <f t="shared" ca="1" si="1"/>
        <v>19.36</v>
      </c>
      <c r="F46" s="7">
        <f t="shared" ca="1" si="2"/>
        <v>374.80959999999999</v>
      </c>
      <c r="G46" s="7"/>
    </row>
    <row r="47" spans="1:7" x14ac:dyDescent="0.2">
      <c r="A47" s="1">
        <f t="shared" ca="1" si="0"/>
        <v>68</v>
      </c>
      <c r="B47" s="13"/>
      <c r="C47" s="1"/>
      <c r="D47" s="1"/>
      <c r="E47" s="5">
        <f t="shared" ca="1" si="1"/>
        <v>13.36</v>
      </c>
      <c r="F47" s="7">
        <f t="shared" ca="1" si="2"/>
        <v>178.4896</v>
      </c>
      <c r="G47" s="7"/>
    </row>
    <row r="48" spans="1:7" x14ac:dyDescent="0.2">
      <c r="A48" s="1">
        <f t="shared" ca="1" si="0"/>
        <v>9</v>
      </c>
      <c r="B48" s="13"/>
      <c r="C48" s="1"/>
      <c r="D48" s="1"/>
      <c r="E48" s="5">
        <f t="shared" ca="1" si="1"/>
        <v>-45.64</v>
      </c>
      <c r="F48" s="7">
        <f t="shared" ca="1" si="2"/>
        <v>2083.0095999999999</v>
      </c>
      <c r="G48" s="7"/>
    </row>
    <row r="49" spans="1:7" x14ac:dyDescent="0.2">
      <c r="A49" s="1">
        <f t="shared" ca="1" si="0"/>
        <v>46</v>
      </c>
      <c r="B49" s="13"/>
      <c r="C49" s="1"/>
      <c r="D49" s="1"/>
      <c r="E49" s="5">
        <f t="shared" ca="1" si="1"/>
        <v>-8.64</v>
      </c>
      <c r="F49" s="7">
        <f t="shared" ca="1" si="2"/>
        <v>74.649600000000007</v>
      </c>
      <c r="G49" s="7"/>
    </row>
    <row r="50" spans="1:7" x14ac:dyDescent="0.2">
      <c r="A50" s="1">
        <f t="shared" ca="1" si="0"/>
        <v>6</v>
      </c>
      <c r="B50" s="13"/>
      <c r="C50" s="1"/>
      <c r="D50" s="1"/>
      <c r="E50" s="5">
        <f t="shared" ca="1" si="1"/>
        <v>-48.64</v>
      </c>
      <c r="F50" s="7">
        <f t="shared" ca="1" si="2"/>
        <v>2365.8496</v>
      </c>
      <c r="G50" s="7"/>
    </row>
    <row r="51" spans="1:7" x14ac:dyDescent="0.2">
      <c r="A51" s="1">
        <f t="shared" ca="1" si="0"/>
        <v>62</v>
      </c>
      <c r="B51" s="13"/>
      <c r="C51" s="1"/>
      <c r="D51" s="1"/>
      <c r="E51" s="5">
        <f t="shared" ca="1" si="1"/>
        <v>7.3599999999999994</v>
      </c>
      <c r="F51" s="7">
        <f t="shared" ca="1" si="2"/>
        <v>54.169599999999988</v>
      </c>
      <c r="G51" s="7"/>
    </row>
    <row r="52" spans="1:7" x14ac:dyDescent="0.2">
      <c r="A52" s="1">
        <f ca="1">INT(RAND()*100)</f>
        <v>34</v>
      </c>
      <c r="B52" s="13"/>
      <c r="C52" s="1"/>
      <c r="E52" s="5">
        <f ca="1">A52-$C$6</f>
        <v>-20.64</v>
      </c>
      <c r="F52" s="7">
        <f ca="1">E52^2</f>
        <v>426.00960000000003</v>
      </c>
      <c r="G52" s="7"/>
    </row>
    <row r="53" spans="1:7" x14ac:dyDescent="0.2">
      <c r="C53" s="1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69"/>
  <sheetViews>
    <sheetView workbookViewId="0"/>
  </sheetViews>
  <sheetFormatPr defaultRowHeight="12.75" x14ac:dyDescent="0.2"/>
  <cols>
    <col min="2" max="2" width="10.42578125" bestFit="1" customWidth="1"/>
    <col min="3" max="3" width="15.7109375" bestFit="1" customWidth="1"/>
    <col min="5" max="5" width="19.85546875" bestFit="1" customWidth="1"/>
    <col min="6" max="6" width="14.42578125" customWidth="1"/>
    <col min="7" max="7" width="10.7109375" customWidth="1"/>
  </cols>
  <sheetData>
    <row r="2" spans="2:9" x14ac:dyDescent="0.2">
      <c r="B2" s="2" t="s">
        <v>7</v>
      </c>
      <c r="C2" s="2" t="s">
        <v>8</v>
      </c>
      <c r="F2" s="2" t="s">
        <v>5</v>
      </c>
      <c r="G2" s="2" t="s">
        <v>4</v>
      </c>
      <c r="I2" s="1">
        <v>172.5</v>
      </c>
    </row>
    <row r="3" spans="2:9" x14ac:dyDescent="0.2">
      <c r="B3" s="1">
        <v>172.5</v>
      </c>
      <c r="C3">
        <v>16</v>
      </c>
      <c r="E3" s="2" t="s">
        <v>10</v>
      </c>
      <c r="F3" s="11">
        <f>SUMPRODUCT(B3:B5,C3:C5)/SUM(C3:C5)</f>
        <v>172.62941176470588</v>
      </c>
      <c r="G3" s="14">
        <f>SUMPRODUCT((B3:B5-F3)^2,C3:C5)/(SUM(C3:C5)-1)</f>
        <v>6.8832309043012369E-3</v>
      </c>
      <c r="I3" s="1">
        <v>172.5</v>
      </c>
    </row>
    <row r="4" spans="2:9" x14ac:dyDescent="0.2">
      <c r="B4" s="1">
        <v>172.6</v>
      </c>
      <c r="C4">
        <v>16</v>
      </c>
      <c r="E4" s="2" t="s">
        <v>9</v>
      </c>
      <c r="F4" s="11">
        <f>AVERAGE(I2:I69)</f>
        <v>172.62941176470608</v>
      </c>
      <c r="G4" s="14">
        <f>VAR(I2:I69)</f>
        <v>6.8832309043012465E-3</v>
      </c>
      <c r="I4" s="1">
        <v>172.5</v>
      </c>
    </row>
    <row r="5" spans="2:9" x14ac:dyDescent="0.2">
      <c r="B5" s="1">
        <v>172.7</v>
      </c>
      <c r="C5">
        <v>36</v>
      </c>
      <c r="E5" s="2" t="s">
        <v>11</v>
      </c>
      <c r="F5">
        <f>AVERAGE(B3:B5)</f>
        <v>172.6</v>
      </c>
      <c r="G5" s="4">
        <f>VAR(B3:B5)</f>
        <v>9.999999999998864E-3</v>
      </c>
      <c r="I5" s="1">
        <v>172.5</v>
      </c>
    </row>
    <row r="6" spans="2:9" x14ac:dyDescent="0.2">
      <c r="E6" s="8" t="s">
        <v>12</v>
      </c>
      <c r="I6" s="1">
        <v>172.5</v>
      </c>
    </row>
    <row r="7" spans="2:9" x14ac:dyDescent="0.2">
      <c r="I7" s="1">
        <v>172.5</v>
      </c>
    </row>
    <row r="8" spans="2:9" x14ac:dyDescent="0.2">
      <c r="I8" s="1">
        <v>172.5</v>
      </c>
    </row>
    <row r="9" spans="2:9" x14ac:dyDescent="0.2">
      <c r="G9" s="17">
        <f t="array" ref="G9">SUMSQ(I2:I69-F4)/(SUM(C3:C5)-1)</f>
        <v>6.8832309043012465E-3</v>
      </c>
      <c r="I9" s="1">
        <v>172.5</v>
      </c>
    </row>
    <row r="10" spans="2:9" x14ac:dyDescent="0.2">
      <c r="I10" s="1">
        <v>172.5</v>
      </c>
    </row>
    <row r="11" spans="2:9" x14ac:dyDescent="0.2">
      <c r="I11" s="1">
        <v>172.5</v>
      </c>
    </row>
    <row r="12" spans="2:9" x14ac:dyDescent="0.2">
      <c r="I12" s="1">
        <v>172.5</v>
      </c>
    </row>
    <row r="13" spans="2:9" x14ac:dyDescent="0.2">
      <c r="I13" s="1">
        <v>172.5</v>
      </c>
    </row>
    <row r="14" spans="2:9" x14ac:dyDescent="0.2">
      <c r="I14" s="1">
        <v>172.5</v>
      </c>
    </row>
    <row r="15" spans="2:9" x14ac:dyDescent="0.2">
      <c r="I15" s="1">
        <v>172.5</v>
      </c>
    </row>
    <row r="16" spans="2:9" x14ac:dyDescent="0.2">
      <c r="C16" t="s">
        <v>13</v>
      </c>
      <c r="I16" s="1">
        <v>172.5</v>
      </c>
    </row>
    <row r="17" spans="3:9" x14ac:dyDescent="0.2">
      <c r="C17" s="9">
        <v>39649</v>
      </c>
      <c r="I17" s="1">
        <v>172.5</v>
      </c>
    </row>
    <row r="18" spans="3:9" x14ac:dyDescent="0.2">
      <c r="C18" s="10" t="str">
        <f>HYPERLINK("http://www.wimgielis.be","Website")</f>
        <v>Website</v>
      </c>
      <c r="I18" s="1">
        <v>172.6</v>
      </c>
    </row>
    <row r="19" spans="3:9" x14ac:dyDescent="0.2">
      <c r="I19" s="1">
        <v>172.6</v>
      </c>
    </row>
    <row r="20" spans="3:9" x14ac:dyDescent="0.2">
      <c r="I20" s="1">
        <v>172.6</v>
      </c>
    </row>
    <row r="21" spans="3:9" x14ac:dyDescent="0.2">
      <c r="I21" s="1">
        <v>172.6</v>
      </c>
    </row>
    <row r="22" spans="3:9" x14ac:dyDescent="0.2">
      <c r="I22" s="1">
        <v>172.6</v>
      </c>
    </row>
    <row r="23" spans="3:9" x14ac:dyDescent="0.2">
      <c r="I23" s="1">
        <v>172.6</v>
      </c>
    </row>
    <row r="24" spans="3:9" x14ac:dyDescent="0.2">
      <c r="I24" s="1">
        <v>172.6</v>
      </c>
    </row>
    <row r="25" spans="3:9" x14ac:dyDescent="0.2">
      <c r="C25" s="16"/>
      <c r="I25" s="1">
        <v>172.6</v>
      </c>
    </row>
    <row r="26" spans="3:9" x14ac:dyDescent="0.2">
      <c r="C26" s="16"/>
      <c r="I26" s="1">
        <v>172.6</v>
      </c>
    </row>
    <row r="27" spans="3:9" x14ac:dyDescent="0.2">
      <c r="C27" s="16"/>
      <c r="I27" s="1">
        <v>172.6</v>
      </c>
    </row>
    <row r="28" spans="3:9" x14ac:dyDescent="0.2">
      <c r="I28" s="1">
        <v>172.6</v>
      </c>
    </row>
    <row r="29" spans="3:9" x14ac:dyDescent="0.2">
      <c r="I29" s="1">
        <v>172.6</v>
      </c>
    </row>
    <row r="30" spans="3:9" x14ac:dyDescent="0.2">
      <c r="I30" s="1">
        <v>172.6</v>
      </c>
    </row>
    <row r="31" spans="3:9" x14ac:dyDescent="0.2">
      <c r="I31" s="1">
        <v>172.6</v>
      </c>
    </row>
    <row r="32" spans="3:9" x14ac:dyDescent="0.2">
      <c r="I32" s="1">
        <v>172.6</v>
      </c>
    </row>
    <row r="33" spans="9:9" x14ac:dyDescent="0.2">
      <c r="I33" s="1">
        <v>172.6</v>
      </c>
    </row>
    <row r="34" spans="9:9" x14ac:dyDescent="0.2">
      <c r="I34" s="1">
        <v>172.7</v>
      </c>
    </row>
    <row r="35" spans="9:9" x14ac:dyDescent="0.2">
      <c r="I35" s="1">
        <v>172.7</v>
      </c>
    </row>
    <row r="36" spans="9:9" x14ac:dyDescent="0.2">
      <c r="I36" s="1">
        <v>172.7</v>
      </c>
    </row>
    <row r="37" spans="9:9" x14ac:dyDescent="0.2">
      <c r="I37" s="1">
        <v>172.7</v>
      </c>
    </row>
    <row r="38" spans="9:9" x14ac:dyDescent="0.2">
      <c r="I38" s="1">
        <v>172.7</v>
      </c>
    </row>
    <row r="39" spans="9:9" x14ac:dyDescent="0.2">
      <c r="I39" s="1">
        <v>172.7</v>
      </c>
    </row>
    <row r="40" spans="9:9" x14ac:dyDescent="0.2">
      <c r="I40" s="1">
        <v>172.7</v>
      </c>
    </row>
    <row r="41" spans="9:9" x14ac:dyDescent="0.2">
      <c r="I41" s="1">
        <v>172.7</v>
      </c>
    </row>
    <row r="42" spans="9:9" x14ac:dyDescent="0.2">
      <c r="I42" s="1">
        <v>172.7</v>
      </c>
    </row>
    <row r="43" spans="9:9" x14ac:dyDescent="0.2">
      <c r="I43" s="1">
        <v>172.7</v>
      </c>
    </row>
    <row r="44" spans="9:9" x14ac:dyDescent="0.2">
      <c r="I44" s="1">
        <v>172.7</v>
      </c>
    </row>
    <row r="45" spans="9:9" x14ac:dyDescent="0.2">
      <c r="I45" s="1">
        <v>172.7</v>
      </c>
    </row>
    <row r="46" spans="9:9" x14ac:dyDescent="0.2">
      <c r="I46" s="1">
        <v>172.7</v>
      </c>
    </row>
    <row r="47" spans="9:9" x14ac:dyDescent="0.2">
      <c r="I47" s="1">
        <v>172.7</v>
      </c>
    </row>
    <row r="48" spans="9:9" x14ac:dyDescent="0.2">
      <c r="I48" s="1">
        <v>172.7</v>
      </c>
    </row>
    <row r="49" spans="9:9" x14ac:dyDescent="0.2">
      <c r="I49" s="1">
        <v>172.7</v>
      </c>
    </row>
    <row r="50" spans="9:9" x14ac:dyDescent="0.2">
      <c r="I50" s="1">
        <v>172.7</v>
      </c>
    </row>
    <row r="51" spans="9:9" x14ac:dyDescent="0.2">
      <c r="I51" s="1">
        <v>172.7</v>
      </c>
    </row>
    <row r="52" spans="9:9" x14ac:dyDescent="0.2">
      <c r="I52" s="1">
        <v>172.7</v>
      </c>
    </row>
    <row r="53" spans="9:9" x14ac:dyDescent="0.2">
      <c r="I53" s="1">
        <v>172.7</v>
      </c>
    </row>
    <row r="54" spans="9:9" x14ac:dyDescent="0.2">
      <c r="I54" s="1">
        <v>172.7</v>
      </c>
    </row>
    <row r="55" spans="9:9" x14ac:dyDescent="0.2">
      <c r="I55" s="1">
        <v>172.7</v>
      </c>
    </row>
    <row r="56" spans="9:9" x14ac:dyDescent="0.2">
      <c r="I56" s="1">
        <v>172.7</v>
      </c>
    </row>
    <row r="57" spans="9:9" x14ac:dyDescent="0.2">
      <c r="I57" s="1">
        <v>172.7</v>
      </c>
    </row>
    <row r="58" spans="9:9" x14ac:dyDescent="0.2">
      <c r="I58" s="1">
        <v>172.7</v>
      </c>
    </row>
    <row r="59" spans="9:9" x14ac:dyDescent="0.2">
      <c r="I59" s="1">
        <v>172.7</v>
      </c>
    </row>
    <row r="60" spans="9:9" x14ac:dyDescent="0.2">
      <c r="I60" s="1">
        <v>172.7</v>
      </c>
    </row>
    <row r="61" spans="9:9" x14ac:dyDescent="0.2">
      <c r="I61" s="1">
        <v>172.7</v>
      </c>
    </row>
    <row r="62" spans="9:9" x14ac:dyDescent="0.2">
      <c r="I62" s="1">
        <v>172.7</v>
      </c>
    </row>
    <row r="63" spans="9:9" x14ac:dyDescent="0.2">
      <c r="I63" s="1">
        <v>172.7</v>
      </c>
    </row>
    <row r="64" spans="9:9" x14ac:dyDescent="0.2">
      <c r="I64" s="1">
        <v>172.7</v>
      </c>
    </row>
    <row r="65" spans="9:9" x14ac:dyDescent="0.2">
      <c r="I65" s="1">
        <v>172.7</v>
      </c>
    </row>
    <row r="66" spans="9:9" x14ac:dyDescent="0.2">
      <c r="I66" s="1">
        <v>172.7</v>
      </c>
    </row>
    <row r="67" spans="9:9" x14ac:dyDescent="0.2">
      <c r="I67" s="1">
        <v>172.7</v>
      </c>
    </row>
    <row r="68" spans="9:9" x14ac:dyDescent="0.2">
      <c r="I68" s="1">
        <v>172.7</v>
      </c>
    </row>
    <row r="69" spans="9:9" x14ac:dyDescent="0.2">
      <c r="I69" s="1">
        <v>172.7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normale layout</vt:lpstr>
      <vt:lpstr>samengevatte layout</vt:lpstr>
      <vt:lpstr>data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Gemiddelde en variantie van getallen, met nieuwigheden en op een samengevatte layout</dc:title>
  <dc:creator>Wim Gielis</dc:creator>
  <cp:lastModifiedBy>Wim Gielis</cp:lastModifiedBy>
  <dcterms:created xsi:type="dcterms:W3CDTF">2008-07-19T17:06:43Z</dcterms:created>
  <dcterms:modified xsi:type="dcterms:W3CDTF">2014-01-02T13:29:26Z</dcterms:modified>
</cp:coreProperties>
</file>